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Oprava Silnice 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101 - Oprava Silnice I...'!$C$128:$K$486</definedName>
    <definedName name="_xlnm.Print_Area" localSheetId="1">'SO 101 - Oprava Silnice I...'!$C$4:$J$76,'SO 101 - Oprava Silnice I...'!$C$82:$J$110,'SO 101 - Oprava Silnice I...'!$C$116:$J$486</definedName>
    <definedName name="_xlnm.Print_Titles" localSheetId="1">'SO 101 - Oprava Silnice I...'!$128:$128</definedName>
  </definedNames>
  <calcPr/>
</workbook>
</file>

<file path=xl/calcChain.xml><?xml version="1.0" encoding="utf-8"?>
<calcChain xmlns="http://schemas.openxmlformats.org/spreadsheetml/2006/main">
  <c i="2" l="1" r="T458"/>
  <c r="J37"/>
  <c r="J36"/>
  <c i="1" r="AY95"/>
  <c i="2" r="J35"/>
  <c i="1" r="AX95"/>
  <c i="2" r="BI483"/>
  <c r="BH483"/>
  <c r="BG483"/>
  <c r="BF483"/>
  <c r="T483"/>
  <c r="T482"/>
  <c r="R483"/>
  <c r="R482"/>
  <c r="P483"/>
  <c r="P482"/>
  <c r="BI479"/>
  <c r="BH479"/>
  <c r="BG479"/>
  <c r="BF479"/>
  <c r="T479"/>
  <c r="T478"/>
  <c r="R479"/>
  <c r="R478"/>
  <c r="P479"/>
  <c r="P478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3"/>
  <c r="BH463"/>
  <c r="BG463"/>
  <c r="BF463"/>
  <c r="T463"/>
  <c r="R463"/>
  <c r="P463"/>
  <c r="BI459"/>
  <c r="BH459"/>
  <c r="BG459"/>
  <c r="BF459"/>
  <c r="T459"/>
  <c r="R459"/>
  <c r="P459"/>
  <c r="BI454"/>
  <c r="BH454"/>
  <c r="BG454"/>
  <c r="BF454"/>
  <c r="T454"/>
  <c r="T453"/>
  <c r="R454"/>
  <c r="R453"/>
  <c r="P454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5"/>
  <c r="BH295"/>
  <c r="BG295"/>
  <c r="BF295"/>
  <c r="T295"/>
  <c r="R295"/>
  <c r="P295"/>
  <c r="BI288"/>
  <c r="BH288"/>
  <c r="BG288"/>
  <c r="BF288"/>
  <c r="T288"/>
  <c r="R288"/>
  <c r="P288"/>
  <c r="BI281"/>
  <c r="BH281"/>
  <c r="BG281"/>
  <c r="BF281"/>
  <c r="T281"/>
  <c r="R281"/>
  <c r="P281"/>
  <c r="BI274"/>
  <c r="BH274"/>
  <c r="BG274"/>
  <c r="BF274"/>
  <c r="T274"/>
  <c r="R274"/>
  <c r="P274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0"/>
  <c r="BH250"/>
  <c r="BG250"/>
  <c r="BF250"/>
  <c r="T250"/>
  <c r="R250"/>
  <c r="P250"/>
  <c r="BI246"/>
  <c r="BH246"/>
  <c r="BG246"/>
  <c r="BF246"/>
  <c r="T246"/>
  <c r="R246"/>
  <c r="P246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T227"/>
  <c r="R228"/>
  <c r="R227"/>
  <c r="P228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91"/>
  <c r="J20"/>
  <c r="J18"/>
  <c r="E18"/>
  <c r="F92"/>
  <c r="J17"/>
  <c r="J15"/>
  <c r="E15"/>
  <c r="F125"/>
  <c r="J14"/>
  <c r="J12"/>
  <c r="J123"/>
  <c r="E7"/>
  <c r="E85"/>
  <c i="1" r="L90"/>
  <c r="AM90"/>
  <c r="AM89"/>
  <c r="L89"/>
  <c r="AM87"/>
  <c r="L87"/>
  <c r="L85"/>
  <c r="L84"/>
  <c i="2" r="J411"/>
  <c r="J288"/>
  <c r="J208"/>
  <c r="J430"/>
  <c r="BK353"/>
  <c r="BK211"/>
  <c r="J132"/>
  <c r="BK322"/>
  <c r="J233"/>
  <c r="J408"/>
  <c r="BK332"/>
  <c r="BK173"/>
  <c r="J414"/>
  <c r="BK351"/>
  <c r="BK239"/>
  <c r="J459"/>
  <c r="J327"/>
  <c r="J395"/>
  <c r="J265"/>
  <c r="J483"/>
  <c r="BK382"/>
  <c r="BK360"/>
  <c r="BK470"/>
  <c r="BK349"/>
  <c r="BK217"/>
  <c r="BK454"/>
  <c r="BK358"/>
  <c r="BK214"/>
  <c r="J149"/>
  <c r="J389"/>
  <c r="J295"/>
  <c r="J228"/>
  <c r="BK389"/>
  <c r="J324"/>
  <c r="BK474"/>
  <c r="J405"/>
  <c r="BK337"/>
  <c r="BK193"/>
  <c r="J463"/>
  <c r="BK379"/>
  <c r="J173"/>
  <c r="J399"/>
  <c r="J302"/>
  <c i="1" r="AS94"/>
  <c i="2" r="J440"/>
  <c r="J337"/>
  <c r="BK281"/>
  <c r="J379"/>
  <c r="BK302"/>
  <c r="J214"/>
  <c r="J474"/>
  <c r="J392"/>
  <c r="BK257"/>
  <c r="BK437"/>
  <c r="BK340"/>
  <c r="J268"/>
  <c r="J196"/>
  <c r="J365"/>
  <c r="BK315"/>
  <c r="BK187"/>
  <c r="J470"/>
  <c r="J358"/>
  <c r="BK261"/>
  <c r="BK137"/>
  <c r="J433"/>
  <c r="J204"/>
  <c r="BK447"/>
  <c r="BK295"/>
  <c r="BK479"/>
  <c r="BK392"/>
  <c r="BK365"/>
  <c r="BK204"/>
  <c r="BK444"/>
  <c r="BK324"/>
  <c r="BK223"/>
  <c r="BK149"/>
  <c r="J420"/>
  <c r="BK233"/>
  <c r="J423"/>
  <c r="BK334"/>
  <c r="J236"/>
  <c r="BK420"/>
  <c r="BK355"/>
  <c r="BK220"/>
  <c r="BK145"/>
  <c r="BK426"/>
  <c r="BK327"/>
  <c r="J187"/>
  <c r="BK430"/>
  <c r="BK274"/>
  <c r="J450"/>
  <c r="J346"/>
  <c r="BK196"/>
  <c r="BK411"/>
  <c r="J349"/>
  <c r="BK183"/>
  <c r="BK459"/>
  <c r="BK306"/>
  <c r="J193"/>
  <c r="J417"/>
  <c r="J281"/>
  <c r="J179"/>
  <c r="BK399"/>
  <c r="BK319"/>
  <c r="J217"/>
  <c r="J360"/>
  <c r="J274"/>
  <c r="J165"/>
  <c r="BK374"/>
  <c r="J315"/>
  <c r="J142"/>
  <c r="BK414"/>
  <c r="J340"/>
  <c r="J454"/>
  <c r="BK270"/>
  <c r="BK169"/>
  <c r="BK450"/>
  <c r="J371"/>
  <c r="J319"/>
  <c r="J437"/>
  <c r="J239"/>
  <c r="J137"/>
  <c r="BK377"/>
  <c r="J261"/>
  <c r="J169"/>
  <c r="J355"/>
  <c r="BK288"/>
  <c r="BK208"/>
  <c r="J351"/>
  <c r="BK142"/>
  <c r="BK417"/>
  <c r="J353"/>
  <c r="J306"/>
  <c r="BK228"/>
  <c r="BK467"/>
  <c r="BK368"/>
  <c r="BK132"/>
  <c r="BK385"/>
  <c r="J223"/>
  <c r="J467"/>
  <c r="J385"/>
  <c r="J362"/>
  <c r="BK198"/>
  <c r="J368"/>
  <c r="BK246"/>
  <c r="BK153"/>
  <c r="BK423"/>
  <c r="J342"/>
  <c r="J183"/>
  <c r="BK433"/>
  <c r="BK342"/>
  <c r="BK265"/>
  <c r="J479"/>
  <c r="J334"/>
  <c r="BK236"/>
  <c r="BK157"/>
  <c r="BK408"/>
  <c r="BK346"/>
  <c r="BK250"/>
  <c r="J153"/>
  <c r="BK440"/>
  <c r="J374"/>
  <c r="J145"/>
  <c r="J382"/>
  <c r="BK268"/>
  <c r="BK483"/>
  <c r="J444"/>
  <c r="J332"/>
  <c r="J246"/>
  <c r="J426"/>
  <c r="J257"/>
  <c r="BK165"/>
  <c r="BK402"/>
  <c r="J322"/>
  <c r="J157"/>
  <c r="BK395"/>
  <c r="J250"/>
  <c r="BK371"/>
  <c r="J329"/>
  <c r="J211"/>
  <c r="J447"/>
  <c r="BK362"/>
  <c r="BK310"/>
  <c r="J220"/>
  <c r="J402"/>
  <c r="J270"/>
  <c r="BK405"/>
  <c r="BK329"/>
  <c r="J198"/>
  <c r="BK463"/>
  <c r="J377"/>
  <c r="J310"/>
  <c r="BK179"/>
  <c l="1" r="T457"/>
  <c r="BK238"/>
  <c r="J238"/>
  <c r="J101"/>
  <c r="R345"/>
  <c r="T131"/>
  <c r="BK232"/>
  <c r="J232"/>
  <c r="J100"/>
  <c r="R232"/>
  <c r="P345"/>
  <c r="P238"/>
  <c r="T345"/>
  <c r="P131"/>
  <c r="P232"/>
  <c r="BK345"/>
  <c r="J345"/>
  <c r="J103"/>
  <c r="P429"/>
  <c r="BK131"/>
  <c r="J131"/>
  <c r="J98"/>
  <c r="R238"/>
  <c r="T314"/>
  <c r="R429"/>
  <c r="R458"/>
  <c r="R457"/>
  <c r="T238"/>
  <c r="P314"/>
  <c r="BK429"/>
  <c r="J429"/>
  <c r="J104"/>
  <c r="P458"/>
  <c r="P457"/>
  <c r="R131"/>
  <c r="R130"/>
  <c r="R129"/>
  <c r="T232"/>
  <c r="BK314"/>
  <c r="J314"/>
  <c r="J102"/>
  <c r="R314"/>
  <c r="T429"/>
  <c r="BK458"/>
  <c r="J458"/>
  <c r="J107"/>
  <c r="BK227"/>
  <c r="J227"/>
  <c r="J99"/>
  <c r="BK453"/>
  <c r="J453"/>
  <c r="J105"/>
  <c r="BK478"/>
  <c r="J478"/>
  <c r="J108"/>
  <c r="BK482"/>
  <c r="J482"/>
  <c r="J109"/>
  <c r="F91"/>
  <c r="BE137"/>
  <c r="BE149"/>
  <c r="BE165"/>
  <c r="BE173"/>
  <c r="BE187"/>
  <c r="BE217"/>
  <c r="BE236"/>
  <c r="BE270"/>
  <c r="BE310"/>
  <c r="BE342"/>
  <c r="BE399"/>
  <c r="BE405"/>
  <c r="BE474"/>
  <c r="BE483"/>
  <c r="J92"/>
  <c r="F126"/>
  <c r="BE145"/>
  <c r="BE153"/>
  <c r="BE157"/>
  <c r="BE250"/>
  <c r="BE274"/>
  <c r="BE288"/>
  <c r="BE306"/>
  <c r="BE340"/>
  <c r="BE355"/>
  <c r="BE371"/>
  <c r="BE430"/>
  <c r="E119"/>
  <c r="BE183"/>
  <c r="BE198"/>
  <c r="BE228"/>
  <c r="BE246"/>
  <c r="BE315"/>
  <c r="BE346"/>
  <c r="BE351"/>
  <c r="BE362"/>
  <c r="BE395"/>
  <c r="BE132"/>
  <c r="BE208"/>
  <c r="BE211"/>
  <c r="BE233"/>
  <c r="BE257"/>
  <c r="BE281"/>
  <c r="BE322"/>
  <c r="BE324"/>
  <c r="BE365"/>
  <c r="BE368"/>
  <c r="BE382"/>
  <c r="BE437"/>
  <c r="BE459"/>
  <c r="BE193"/>
  <c r="BE196"/>
  <c r="BE204"/>
  <c r="BE214"/>
  <c r="BE223"/>
  <c r="BE265"/>
  <c r="BE268"/>
  <c r="BE295"/>
  <c r="BE302"/>
  <c r="BE374"/>
  <c r="BE433"/>
  <c r="J125"/>
  <c r="BE169"/>
  <c r="BE179"/>
  <c r="BE239"/>
  <c r="BE261"/>
  <c r="BE327"/>
  <c r="BE329"/>
  <c r="BE337"/>
  <c r="BE349"/>
  <c r="BE377"/>
  <c r="BE379"/>
  <c r="BE408"/>
  <c r="BE420"/>
  <c r="BE440"/>
  <c r="BE447"/>
  <c r="BE463"/>
  <c r="BE467"/>
  <c r="BE470"/>
  <c r="J89"/>
  <c r="BE142"/>
  <c r="BE220"/>
  <c r="BE332"/>
  <c r="BE334"/>
  <c r="BE411"/>
  <c r="BE426"/>
  <c r="BE444"/>
  <c r="BE319"/>
  <c r="BE353"/>
  <c r="BE358"/>
  <c r="BE360"/>
  <c r="BE385"/>
  <c r="BE389"/>
  <c r="BE392"/>
  <c r="BE402"/>
  <c r="BE414"/>
  <c r="BE417"/>
  <c r="BE423"/>
  <c r="BE450"/>
  <c r="BE454"/>
  <c r="BE479"/>
  <c r="F34"/>
  <c i="1" r="BA95"/>
  <c r="BA94"/>
  <c r="W30"/>
  <c i="2" r="F36"/>
  <c i="1" r="BC95"/>
  <c r="BC94"/>
  <c r="W32"/>
  <c i="2" r="F37"/>
  <c i="1" r="BD95"/>
  <c r="BD94"/>
  <c r="W33"/>
  <c i="2" r="J34"/>
  <c i="1" r="AW95"/>
  <c i="2" r="F35"/>
  <c i="1" r="BB95"/>
  <c r="BB94"/>
  <c r="AX94"/>
  <c i="2" l="1" r="P130"/>
  <c r="P129"/>
  <c i="1" r="AU95"/>
  <c i="2" r="T130"/>
  <c r="T129"/>
  <c r="BK130"/>
  <c r="J130"/>
  <c r="J97"/>
  <c r="BK457"/>
  <c r="J457"/>
  <c r="J106"/>
  <c i="1" r="AU94"/>
  <c r="W31"/>
  <c r="AY94"/>
  <c i="2" r="J33"/>
  <c i="1" r="AV95"/>
  <c r="AT95"/>
  <c r="AW94"/>
  <c r="AK30"/>
  <c i="2" r="F33"/>
  <c i="1" r="AZ95"/>
  <c r="AZ94"/>
  <c r="W29"/>
  <c i="2" l="1" r="BK129"/>
  <c r="J129"/>
  <c r="J30"/>
  <c i="1" r="AG95"/>
  <c r="AG94"/>
  <c r="AK26"/>
  <c r="AV94"/>
  <c r="AK29"/>
  <c r="AK35"/>
  <c i="2" l="1" r="J39"/>
  <c r="J96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<sst xmlns="http://schemas.openxmlformats.org/spreadsheetml/2006/main">
  <si>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</si>
  <si>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</si>
  <si>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</si>
  <si>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</si>
  <si>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</si>
  <si>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{6dd807fe-3f33-4e10-abfc-1e72ad15dac7}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</si>
  <si>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</si>
  <si>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</si>
  <si>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</si>
  <si>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</si>
  <si>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</si>
  <si>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</si>
  <si>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</si>
  <si>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</si>
  <si>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404/22_101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</si>
  <si>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</si>
  <si>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</si>
  <si>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Třibřichy  - Oprava silnice III/32232 a III/32238</t>
  </si>
  <si>
    <t>KSO:</t>
  </si>
  <si>
    <t>CC-CZ:</t>
  </si>
  <si>
    <t>Místo:</t>
  </si>
  <si>
    <t xml:space="preserve"> </t>
  </si>
  <si>
    <t>Datum:</t>
  </si>
  <si>
    <t>26. 4. 2022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</si>
  <si>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</si>
  <si>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</si>
  <si>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</si>
  <si>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</si>
  <si>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</si>
  <si>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</si>
  <si>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</si>
  <si>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</si>
  <si>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</si>
  <si>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</si>
  <si>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</si>
  <si>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</si>
  <si>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</si>
  <si>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</si>
  <si>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</si>
  <si>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</si>
  <si>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</si>
  <si>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</si>
  <si>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</si>
  <si>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</si>
  <si>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</si>
  <si>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</si>
  <si>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</si>
  <si>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</si>
  <si>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</si>
  <si>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</si>
  <si>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</si>
  <si>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</si>
  <si>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</si>
  <si>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</si>
  <si>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</si>
  <si>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</si>
  <si>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</si>
  <si>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</si>
  <si>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</si>
  <si>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</si>
  <si>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</si>
  <si>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</si>
  <si>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</si>
  <si>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</si>
  <si>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</si>
  <si>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</si>
  <si>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</si>
  <si>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</si>
  <si>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</si>
  <si>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</si>
  <si>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</si>
  <si>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</si>
  <si>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</si>
  <si>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</si>
  <si>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</si>
  <si>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</si>
  <si>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</si>
  <si>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</si>
  <si>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</si>
  <si>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Oprava Silnice III/32232</t>
  </si>
  <si>
    <t>STA</t>
  </si>
  <si>
    <t>1</t>
  </si>
  <si>
    <t>{7b3fd5f7-9af1-4d06-929e-2f061677cf04}</t>
  </si>
  <si>
    <t>2</t>
  </si>
  <si>
    <t>KRYCÍ LIST SOUPISU PRACÍ</t>
  </si>
  <si>
    <t>Objekt:</t>
  </si>
  <si>
    <t>SO 101 - Oprava Silnice III/32232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</si>
  <si>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</si>
  <si>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</si>
  <si>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</si>
  <si>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</si>
  <si>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</si>
  <si>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</si>
  <si>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</si>
  <si>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</si>
  <si>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</si>
  <si>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</si>
  <si>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</si>
  <si>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</si>
  <si>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</si>
  <si>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</si>
  <si>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</si>
  <si>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</si>
  <si>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</si>
  <si>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</si>
  <si>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</si>
  <si>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</si>
  <si>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</si>
  <si>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</si>
  <si>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</si>
  <si>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</si>
  <si>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</si>
  <si>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</si>
  <si>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</si>
  <si>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</si>
  <si>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</si>
  <si>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</si>
  <si>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</si>
  <si>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</si>
  <si>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</si>
  <si>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</si>
  <si>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</si>
  <si>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</si>
  <si>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113106161</t>
  </si>
  <si>
    <t>Rozebrání dlažeb vozovek z drobných kostek s ložem z kameniva ručně</t>
  </si>
  <si>
    <t>m2</t>
  </si>
  <si>
    <t>4</t>
  </si>
  <si>
    <t>-1938844730</t>
  </si>
  <si>
    <t>PP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</si>
  <si>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</si>
  <si>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Online PSC</t>
  </si>
  <si>
    <t>https://podminky.urs.cz/item/CS_URS_2022_01/113106161</t>
  </si>
  <si>
    <t>VV</t>
  </si>
  <si>
    <t>"předláždění dlažby"29</t>
  </si>
  <si>
    <t>Součet</t>
  </si>
  <si>
    <t>113106123</t>
  </si>
  <si>
    <t>Rozebrání dlažeb ze zámkových dlaždic komunikací pro pěší ručně</t>
  </si>
  <si>
    <t>-1975950554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</si>
  <si>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</si>
  <si>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https://podminky.urs.cz/item/CS_URS_2022_01/113106123</t>
  </si>
  <si>
    <t>"Rozebrání dlažby"38</t>
  </si>
  <si>
    <t>3</t>
  </si>
  <si>
    <t>113107322</t>
  </si>
  <si>
    <t>Odstranění podkladu z kameniva drceného tl přes 100 do 200 mm strojně pl do 50 m2</t>
  </si>
  <si>
    <t>-1678170457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</si>
  <si>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</si>
  <si>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https://podminky.urs.cz/item/CS_URS_2022_01/113107322</t>
  </si>
  <si>
    <t>113107223</t>
  </si>
  <si>
    <t>Odstranění podkladu z kameniva drceného tl přes 200 do 300 mm strojně pl přes 200 m2</t>
  </si>
  <si>
    <t>-1578626972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</si>
  <si>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</si>
  <si>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https://podminky.urs.cz/item/CS_URS_2022_01/113107223</t>
  </si>
  <si>
    <t>"Sanace komunikace"205</t>
  </si>
  <si>
    <t>5</t>
  </si>
  <si>
    <t>113107131</t>
  </si>
  <si>
    <t>Odstranění podkladu z betonu prostého tl přes 100 do 150 mm ručně</t>
  </si>
  <si>
    <t>-1087810772</t>
  </si>
  <si>
    <t>Odstranění podkladů nebo krytů ručně s přemístěním hmot na skládku na vzdálenost do 3 m nebo s naložením na dopravní prostředek z betonu prostého, o tl. vrstvy přes 100 do 150 mm</t>
  </si>
  <si>
    <t>https://podminky.urs.cz/item/CS_URS_2022_01/113107131</t>
  </si>
  <si>
    <t>"odstranění sjezdu"14</t>
  </si>
  <si>
    <t>6</t>
  </si>
  <si>
    <t>113107042</t>
  </si>
  <si>
    <t>Odstranění podkladu živičných tl přes 50 do 100 mm při překopech ručně</t>
  </si>
  <si>
    <t>981736698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</si>
  <si>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</si>
  <si>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https://podminky.urs.cz/item/CS_URS_2022_01/113107042</t>
  </si>
  <si>
    <t>"odstranění sjezdu"4</t>
  </si>
  <si>
    <t>7</t>
  </si>
  <si>
    <t>113154333</t>
  </si>
  <si>
    <t>Frézování živičného krytu tl 50 mm pruh š přes 1 do 2 m pl přes 1000 do 10000 m2 bez překážek v trase</t>
  </si>
  <si>
    <t>-48689687</t>
  </si>
  <si>
    <t xml:space="preserve">Frézování živičného podkladu nebo krytu  s naložením na dopravní prostředek plochy přes 1 000 do 10 000 m2 bez překážek v trase pruhu šířky přes 1 m do 2 m, tloušťky vrstvy 50 mm</t>
  </si>
  <si>
    <t>https://podminky.urs.cz/item/CS_URS_2022_01/113154333</t>
  </si>
  <si>
    <t>"celková plocha komunikace"4973</t>
  </si>
  <si>
    <t>"Odpočet kanalizace"-3040,6</t>
  </si>
  <si>
    <t>"napojení"27</t>
  </si>
  <si>
    <t>"planimetrické frézování"</t>
  </si>
  <si>
    <t>8</t>
  </si>
  <si>
    <t>132251102</t>
  </si>
  <si>
    <t>Hloubení rýh nezapažených š do 800 mm v hornině třídy těžitelnosti I skupiny 3 objem do 50 m3 strojně</t>
  </si>
  <si>
    <t>m3</t>
  </si>
  <si>
    <t>1718902783</t>
  </si>
  <si>
    <t>Hloubení nezapažených rýh šířky do 800 mm strojně s urovnáním dna do předepsaného profilu a spádu v hornině třídy těžitelnosti I skupiny 3 přes 20 do 50 m3</t>
  </si>
  <si>
    <t>https://podminky.urs.cz/item/CS_URS_2022_01/132251102</t>
  </si>
  <si>
    <t>"rýha pro obruby"205*0,5*0,3+17*0,35*0,3</t>
  </si>
  <si>
    <t>9</t>
  </si>
  <si>
    <t>132251253</t>
  </si>
  <si>
    <t>Hloubení rýh nezapažených š do 2000 mm v hornině třídy těžitelnosti I skupiny 3 objem do 100 m3 strojně</t>
  </si>
  <si>
    <t>761146647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</si>
  <si>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</si>
  <si>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https://podminky.urs.cz/item/CS_URS_2022_01/132251253</t>
  </si>
  <si>
    <t>"sanace komunikace" 210*0,25</t>
  </si>
  <si>
    <t>10</t>
  </si>
  <si>
    <t>162751117</t>
  </si>
  <si>
    <t>Vodorovné přemístění přes 9 000 do 10000 m výkopku/sypaniny z horniny třídy těžitelnosti I skupiny 1 až 3</t>
  </si>
  <si>
    <t>741438815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</si>
  <si>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</si>
  <si>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</si>
  <si>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"pol. č. 132251101"32,535</t>
  </si>
  <si>
    <t>"pol. č. 132251253"52,5</t>
  </si>
  <si>
    <t>11</t>
  </si>
  <si>
    <t>162751119</t>
  </si>
  <si>
    <t>Příplatek k vodorovnému přemístění výkopku/sypaniny z horniny třídy těžitelnosti I skupiny 1 až 3 ZKD 1000 m přes 10000 m</t>
  </si>
  <si>
    <t>1151056370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</si>
  <si>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</si>
  <si>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</si>
  <si>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85,035*10 'Přepočtené koeficientem množství</t>
  </si>
  <si>
    <t>12</t>
  </si>
  <si>
    <t>171201221</t>
  </si>
  <si>
    <t>Poplatek za uložení na skládce (skládkovné) zeminy a kamení kód odpadu 17 05 04</t>
  </si>
  <si>
    <t>t</t>
  </si>
  <si>
    <t>-1858208821</t>
  </si>
  <si>
    <t>Poplatek za uložení stavebního odpadu na skládce (skládkovné) zeminy a kamení zatříděného do Katalogu odpadů pod kódem 17 05 04</t>
  </si>
  <si>
    <t>https://podminky.urs.cz/item/CS_URS_2022_01/171201221</t>
  </si>
  <si>
    <t>85,035*1,8</t>
  </si>
  <si>
    <t>13</t>
  </si>
  <si>
    <t>175151201</t>
  </si>
  <si>
    <t>Obsypání objektu nad přilehlým původním terénem sypaninou bez prohození, uloženou do 3 m strojně</t>
  </si>
  <si>
    <t>-751599601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</si>
  <si>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</si>
  <si>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https://podminky.urs.cz/item/CS_URS_2022_01/175151201</t>
  </si>
  <si>
    <t>"obsyp za obrubou pro teréní úpravy "205*0,2*0,2</t>
  </si>
  <si>
    <t>"obsyp UV"6*0,8</t>
  </si>
  <si>
    <t>95</t>
  </si>
  <si>
    <t>M</t>
  </si>
  <si>
    <t>58344197</t>
  </si>
  <si>
    <t>štěrkodrť frakce 0/63</t>
  </si>
  <si>
    <t>-845231661</t>
  </si>
  <si>
    <t>4,8*1,8</t>
  </si>
  <si>
    <t>14</t>
  </si>
  <si>
    <t>10364101</t>
  </si>
  <si>
    <t xml:space="preserve">zemina pro terénní úpravy -  ornice</t>
  </si>
  <si>
    <t>-472659240</t>
  </si>
  <si>
    <t>181152302</t>
  </si>
  <si>
    <t>Úprava pláně pro silnice a dálnice v zářezech se zhutněním</t>
  </si>
  <si>
    <t>-1360458738</t>
  </si>
  <si>
    <t>Úprava pláně na stavbách silnic a dálnic strojně v zářezech mimo skalních se zhutněním</t>
  </si>
  <si>
    <t>https://podminky.urs.cz/item/CS_URS_2022_01/181152302</t>
  </si>
  <si>
    <t>"úprava pláně sanace komunikace"210</t>
  </si>
  <si>
    <t>"úprava pláně pod obrubami"205*0,5+17*0,3</t>
  </si>
  <si>
    <t>16</t>
  </si>
  <si>
    <t>181351003</t>
  </si>
  <si>
    <t>Rozprostření ornice tl vrstvy do 200 mm pl do 100 m2 v rovině nebo ve svahu do 1:5 strojně</t>
  </si>
  <si>
    <t>-1908852442</t>
  </si>
  <si>
    <t>Rozprostření a urovnání ornice v rovině nebo ve svahu sklonu do 1:5 strojně při souvislé ploše do 100 m2, tl. vrstvy do 200 mm</t>
  </si>
  <si>
    <t>https://podminky.urs.cz/item/CS_URS_2022_01/181351003</t>
  </si>
  <si>
    <t>"rozprostření ornice"100</t>
  </si>
  <si>
    <t>96</t>
  </si>
  <si>
    <t>-718870136</t>
  </si>
  <si>
    <t>100*0,1*1,8</t>
  </si>
  <si>
    <t>17</t>
  </si>
  <si>
    <t>181411131</t>
  </si>
  <si>
    <t>Založení parkového trávníku výsevem pl do 1000 m2 v rovině a ve svahu do 1:5</t>
  </si>
  <si>
    <t>2131021503</t>
  </si>
  <si>
    <t>Založení trávníku na půdě předem připravené plochy do 1000 m2 výsevem včetně utažení parkového v rovině nebo na svahu do 1:5</t>
  </si>
  <si>
    <t>https://podminky.urs.cz/item/CS_URS_2022_01/181411131</t>
  </si>
  <si>
    <t>18</t>
  </si>
  <si>
    <t>00572410</t>
  </si>
  <si>
    <t>osivo směs travní parková</t>
  </si>
  <si>
    <t>kg</t>
  </si>
  <si>
    <t>925564660</t>
  </si>
  <si>
    <t>100*0,02 'Přepočtené koeficientem množství</t>
  </si>
  <si>
    <t>19</t>
  </si>
  <si>
    <t>181411132</t>
  </si>
  <si>
    <t>Založení parkového trávníku výsevem pl do 1000 m2 ve svahu přes 1:5 do 1:2</t>
  </si>
  <si>
    <t>-188797904</t>
  </si>
  <si>
    <t>Založení trávníku na půdě předem připravené plochy do 1000 m2 výsevem včetně utažení parkového na svahu přes 1:5 do 1:2</t>
  </si>
  <si>
    <t>https://podminky.urs.cz/item/CS_URS_2022_01/181411132</t>
  </si>
  <si>
    <t>20</t>
  </si>
  <si>
    <t>-941819260</t>
  </si>
  <si>
    <t>106*0,02 'Přepočtené koeficientem množství</t>
  </si>
  <si>
    <t>182351123</t>
  </si>
  <si>
    <t>Rozprostření ornice pl přes 100 do 500 m2 ve svahu přes 1:5 tl vrstvy do 200 mm strojně</t>
  </si>
  <si>
    <t>-1727234169</t>
  </si>
  <si>
    <t>Rozprostření a urovnání ornice ve svahu sklonu přes 1:5 strojně při souvislé ploše přes 100 do 500 m2, tl. vrstvy do 200 mm</t>
  </si>
  <si>
    <t>https://podminky.urs.cz/item/CS_URS_2022_01/182351123</t>
  </si>
  <si>
    <t>"úprava stávající ornice ve svahu"106</t>
  </si>
  <si>
    <t>Svislé a kompletní konstrukce</t>
  </si>
  <si>
    <t>22</t>
  </si>
  <si>
    <t>359901111</t>
  </si>
  <si>
    <t>Vyčištění stok</t>
  </si>
  <si>
    <t>m</t>
  </si>
  <si>
    <t>718549704</t>
  </si>
  <si>
    <t xml:space="preserve">Vyčištění stok  jakékoliv výšky</t>
  </si>
  <si>
    <t>https://podminky.urs.cz/item/CS_URS_2022_01/359901111</t>
  </si>
  <si>
    <t>"vyčištění přípojek vpustí"6*2</t>
  </si>
  <si>
    <t>Vodorovné konstrukce</t>
  </si>
  <si>
    <t>23</t>
  </si>
  <si>
    <t>452112112</t>
  </si>
  <si>
    <t>Osazení betonových prstenců nebo rámů v do 100 mm</t>
  </si>
  <si>
    <t>kus</t>
  </si>
  <si>
    <t>-1519393168</t>
  </si>
  <si>
    <t>Osazení betonových dílců prstenců nebo rámů pod poklopy a mříže, výšky do 100 mm</t>
  </si>
  <si>
    <t>https://podminky.urs.cz/item/CS_URS_2022_01/452112112</t>
  </si>
  <si>
    <t>24</t>
  </si>
  <si>
    <t>59223864</t>
  </si>
  <si>
    <t>prstenec pro uliční vpusť vyrovnávací betonový 390x60x130mm</t>
  </si>
  <si>
    <t>1840547504</t>
  </si>
  <si>
    <t>Komunikace pozemní</t>
  </si>
  <si>
    <t>25</t>
  </si>
  <si>
    <t>564861111</t>
  </si>
  <si>
    <t>Podklad ze štěrkodrtě ŠD plochy přes 100 m2 tl 200 mm</t>
  </si>
  <si>
    <t>2030617802</t>
  </si>
  <si>
    <t>Podklad ze štěrkodrti ŠD s rozprostřením a zhutněním plochy přes 100 m2, po zhutnění tl. 200 mm</t>
  </si>
  <si>
    <t>https://podminky.urs.cz/item/CS_URS_2022_01/564861111</t>
  </si>
  <si>
    <t>"Sanace komunikace"</t>
  </si>
  <si>
    <t>"nová šd 16/32" 158</t>
  </si>
  <si>
    <t>"využití stávající ŠD" 52</t>
  </si>
  <si>
    <t>26</t>
  </si>
  <si>
    <t>564910411</t>
  </si>
  <si>
    <t>Podklad z asfaltového recyklátu plochy do 100 m2 tl 50 mm</t>
  </si>
  <si>
    <t>1193850299</t>
  </si>
  <si>
    <t>Podklad nebo podsyp z asfaltového recyklátu s rozprostřením a zhutněním plochy jednotlivě do 100 m2, po zhutnění tl. 50 mm</t>
  </si>
  <si>
    <t>https://podminky.urs.cz/item/CS_URS_2022_01/564910411</t>
  </si>
  <si>
    <t>"napojení sjezdu"250</t>
  </si>
  <si>
    <t>27</t>
  </si>
  <si>
    <t>566201111</t>
  </si>
  <si>
    <t>Úprava krytu z kameniva drceného pro nový kryt s doplněním kameniva drceného do 0,04 m3/m2</t>
  </si>
  <si>
    <t>1797058774</t>
  </si>
  <si>
    <t xml:space="preserve">Úprava dosavadního krytu z kameniva drceného jako podklad pro nový kryt  s vyrovnáním profilu v příčném i podélném směru, s vlhčením a zhutněním, s doplněním kamenivem drceným, jeho rozprostřením a zhutněním, v množství do 0,04 m3/m2</t>
  </si>
  <si>
    <t>https://podminky.urs.cz/item/CS_URS_2022_01/566201111</t>
  </si>
  <si>
    <t>"předlážděná zámková dlažba"29</t>
  </si>
  <si>
    <t>"předlážděná žulová dlažba"29</t>
  </si>
  <si>
    <t>"úprava betonového sjezdu"3</t>
  </si>
  <si>
    <t>28</t>
  </si>
  <si>
    <t>566301111</t>
  </si>
  <si>
    <t>Úprava krytu z kameniva drceného pro nový kryt s doplněním kameniva drceného přes 0,04 do 0,06 m3/m2</t>
  </si>
  <si>
    <t>-1732129162</t>
  </si>
  <si>
    <t xml:space="preserve">Úprava dosavadního krytu z kameniva drceného jako podklad pro nový kryt  s vyrovnáním profilu v příčném i podélném směru, s vlhčením a zhutněním, s doplněním kamenivem drceným, jeho rozprostřením a zhutněním, v množství přes 0,04 do 0,06 m3/m2</t>
  </si>
  <si>
    <t>https://podminky.urs.cz/item/CS_URS_2022_01/566301111</t>
  </si>
  <si>
    <t>29</t>
  </si>
  <si>
    <t>567130115</t>
  </si>
  <si>
    <t>Podklad ze směsi stmelené cementem SC C 1,5/2,0 (SC II) tl 200 mm</t>
  </si>
  <si>
    <t>1659689478</t>
  </si>
  <si>
    <t>Podklad ze směsi stmelené cementem SC bez dilatačních spár, s rozprostřením a zhutněním SC C 1,5/2,0 (SC II), po zhutnění tl. 200 mm</t>
  </si>
  <si>
    <t>https://podminky.urs.cz/item/CS_URS_2022_01/567130115</t>
  </si>
  <si>
    <t>"Sanace komunikace"210</t>
  </si>
  <si>
    <t>30</t>
  </si>
  <si>
    <t>569903311</t>
  </si>
  <si>
    <t>Zřízení zemních krajnic se zhutněním</t>
  </si>
  <si>
    <t>-924788796</t>
  </si>
  <si>
    <t>Zřízení zemních krajnic z hornin jakékoliv třídy se zhutněním</t>
  </si>
  <si>
    <t>https://podminky.urs.cz/item/CS_URS_2022_01/569903311</t>
  </si>
  <si>
    <t>31</t>
  </si>
  <si>
    <t>1665496098</t>
  </si>
  <si>
    <t>32</t>
  </si>
  <si>
    <t>569931132</t>
  </si>
  <si>
    <t>Zpevnění krajnic asfaltovým recyklátem tl 100 mm</t>
  </si>
  <si>
    <t>-1052635545</t>
  </si>
  <si>
    <t xml:space="preserve">Zpevnění krajnic nebo komunikací pro pěší  s rozprostřením a zhutněním, po zhutnění asfaltovým recyklátem tl. 100 mm</t>
  </si>
  <si>
    <t>https://podminky.urs.cz/item/CS_URS_2022_01/569931132</t>
  </si>
  <si>
    <t>1113*0,5</t>
  </si>
  <si>
    <t>33</t>
  </si>
  <si>
    <t>572141111</t>
  </si>
  <si>
    <t>Vyrovnání povrchu dosavadních krytů asfaltovým betonem ACO (AB) tl přes 20 do 40 mm</t>
  </si>
  <si>
    <t>653040567</t>
  </si>
  <si>
    <t xml:space="preserve">Vyrovnání povrchu dosavadních krytů  s rozprostřením hmot a zhutněním asfaltovým betonem ACO (AB) tl. od 20 do 40 mm</t>
  </si>
  <si>
    <t>https://podminky.urs.cz/item/CS_URS_2022_01/572141111</t>
  </si>
  <si>
    <t>"napojení "27</t>
  </si>
  <si>
    <t>34</t>
  </si>
  <si>
    <t>573111115</t>
  </si>
  <si>
    <t>Postřik živičný infiltrační s posypem z asfaltu množství 2,5 kg/m2</t>
  </si>
  <si>
    <t>1941786574</t>
  </si>
  <si>
    <t>Postřik infiltrační PI z asfaltu silničního s posypem kamenivem, v množství 2,50 kg/m2</t>
  </si>
  <si>
    <t>https://podminky.urs.cz/item/CS_URS_2022_01/573111115</t>
  </si>
  <si>
    <t>35</t>
  </si>
  <si>
    <t>573231108</t>
  </si>
  <si>
    <t>Postřik živičný spojovací ze silniční emulze v množství 0,50 kg/m2</t>
  </si>
  <si>
    <t>1556336141</t>
  </si>
  <si>
    <t>Postřik spojovací PS bez posypu kamenivem ze silniční emulze, v množství 0,50 kg/m2</t>
  </si>
  <si>
    <t>https://podminky.urs.cz/item/CS_URS_2022_01/573231108</t>
  </si>
  <si>
    <t>36</t>
  </si>
  <si>
    <t>577134111</t>
  </si>
  <si>
    <t>Asfaltový beton vrstva obrusná ACO 11 (ABS) tř. I tl 40 mm š do 3 m z nemodifikovaného asfaltu</t>
  </si>
  <si>
    <t>1395438882</t>
  </si>
  <si>
    <t xml:space="preserve">Asfaltový beton vrstva obrusná ACO 11 (ABS)  s rozprostřením a se zhutněním z nemodifikovaného asfaltu v pruhu šířky do 3 m tř. I, po zhutnění tl. 40 mm</t>
  </si>
  <si>
    <t>https://podminky.urs.cz/item/CS_URS_2022_01/577134111</t>
  </si>
  <si>
    <t>37</t>
  </si>
  <si>
    <t>581124115</t>
  </si>
  <si>
    <t>Kryt z betonu komunikace pro pěší tl. 150 mm</t>
  </si>
  <si>
    <t>237103424</t>
  </si>
  <si>
    <t xml:space="preserve">Kryt z prostého betonu komunikací pro pěší  tl. 150 mm</t>
  </si>
  <si>
    <t>https://podminky.urs.cz/item/CS_URS_2022_01/581124115</t>
  </si>
  <si>
    <t>"sjezd"13</t>
  </si>
  <si>
    <t>38</t>
  </si>
  <si>
    <t>591411111</t>
  </si>
  <si>
    <t>Kladení dlažby z mozaiky jednobarevné komunikací pro pěší lože z kameniva</t>
  </si>
  <si>
    <t>1686631616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</si>
  <si>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</si>
  <si>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https://podminky.urs.cz/item/CS_URS_2022_01/591411111</t>
  </si>
  <si>
    <t>"stávající dlažba"29</t>
  </si>
  <si>
    <t>39</t>
  </si>
  <si>
    <t>596211120</t>
  </si>
  <si>
    <t>Kladení zámkové dlažby komunikací pro pěší ručně tl 60 mm skupiny B pl do 50 m2</t>
  </si>
  <si>
    <t>645397860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</si>
  <si>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do 50 m2</t>
  </si>
  <si>
    <t>https://podminky.urs.cz/item/CS_URS_2022_01/596211120</t>
  </si>
  <si>
    <t>Trubní vedení</t>
  </si>
  <si>
    <t>40</t>
  </si>
  <si>
    <t>890311811</t>
  </si>
  <si>
    <t>Bourání šachet ze ŽB ručně obestavěného prostoru do 1,5 m3</t>
  </si>
  <si>
    <t>1866399446</t>
  </si>
  <si>
    <t>Bourání šachet a jímek ručně velikosti obestavěného prostoru do 1,5 m3 ze železobetonu</t>
  </si>
  <si>
    <t>https://podminky.urs.cz/item/CS_URS_2022_01/890311811</t>
  </si>
  <si>
    <t>"bourání UV"0,3*0,3*3,14*1,4*6</t>
  </si>
  <si>
    <t>41</t>
  </si>
  <si>
    <t>895941302</t>
  </si>
  <si>
    <t>Osazení vpusti uliční DN 450 z betonových dílců dno s kalištěm</t>
  </si>
  <si>
    <t>906744674</t>
  </si>
  <si>
    <t>Osazení vpusti uliční z betonových dílců DN 450 dno s kalištěm</t>
  </si>
  <si>
    <t>https://podminky.urs.cz/item/CS_URS_2022_01/895941302</t>
  </si>
  <si>
    <t>42</t>
  </si>
  <si>
    <t>59224495</t>
  </si>
  <si>
    <t>vpusť uliční DN 450 kaliště nízké 450/240x50mm</t>
  </si>
  <si>
    <t>-1410114049</t>
  </si>
  <si>
    <t>43</t>
  </si>
  <si>
    <t>895941323</t>
  </si>
  <si>
    <t>Osazení vpusti uliční DN 450 z betonových dílců skruž středová 570 mm</t>
  </si>
  <si>
    <t>763505587</t>
  </si>
  <si>
    <t>Osazení vpusti uliční z betonových dílců DN 450 skruž středová 570 mm</t>
  </si>
  <si>
    <t>https://podminky.urs.cz/item/CS_URS_2022_01/895941323</t>
  </si>
  <si>
    <t>44</t>
  </si>
  <si>
    <t>59224488</t>
  </si>
  <si>
    <t>vpusť uliční DN 450 skruž střední betonová 450/570x50mm</t>
  </si>
  <si>
    <t>1621795248</t>
  </si>
  <si>
    <t>45</t>
  </si>
  <si>
    <t>895941331</t>
  </si>
  <si>
    <t>Osazení vpusti uliční DN 450 z betonových dílců skruž průběžná s výtokem</t>
  </si>
  <si>
    <t>-1501616640</t>
  </si>
  <si>
    <t>Osazení vpusti uliční z betonových dílců DN 450 skruž průběžná s výtokem</t>
  </si>
  <si>
    <t>https://podminky.urs.cz/item/CS_URS_2022_01/895941331</t>
  </si>
  <si>
    <t>46</t>
  </si>
  <si>
    <t>59224489</t>
  </si>
  <si>
    <t xml:space="preserve">vpusť uliční DN 450 skruž průběžná s odtokem 150mm  450/450x50mm</t>
  </si>
  <si>
    <t>763404536</t>
  </si>
  <si>
    <t>47</t>
  </si>
  <si>
    <t>899201211</t>
  </si>
  <si>
    <t>Demontáž mříží litinových včetně rámů hmotnosti do 50 kg</t>
  </si>
  <si>
    <t>578380525</t>
  </si>
  <si>
    <t>Demontáž mříží litinových včetně rámů, hmotnosti jednotlivě do 50 kg</t>
  </si>
  <si>
    <t>https://podminky.urs.cz/item/CS_URS_2022_01/899201211</t>
  </si>
  <si>
    <t>48</t>
  </si>
  <si>
    <t>899203112</t>
  </si>
  <si>
    <t>Osazení mříží litinových včetně rámů a košů na bahno pro třídu zatížení B125, C250</t>
  </si>
  <si>
    <t>2010947431</t>
  </si>
  <si>
    <t>https://podminky.urs.cz/item/CS_URS_2022_01/899203112</t>
  </si>
  <si>
    <t>49</t>
  </si>
  <si>
    <t>59224480</t>
  </si>
  <si>
    <t>mříž vtoková s rámem pro uliční vpusť 500x500, zatížení 25 tun</t>
  </si>
  <si>
    <t>1993037818</t>
  </si>
  <si>
    <t>50</t>
  </si>
  <si>
    <t>899431111</t>
  </si>
  <si>
    <t>Výšková úprava uličního vstupu nebo vpusti do 200 mm zvýšením krycího hrnce, šoupěte nebo hydrantu</t>
  </si>
  <si>
    <t>406208394</t>
  </si>
  <si>
    <t xml:space="preserve">Výšková úprava uličního vstupu nebo vpusti do 200 mm  zvýšením krycího hrnce, šoupěte nebo hydrantu bez úpravy armatur</t>
  </si>
  <si>
    <t>https://podminky.urs.cz/item/CS_URS_2022_01/899431111</t>
  </si>
  <si>
    <t>Ostatní konstrukce a práce, bourání</t>
  </si>
  <si>
    <t>51</t>
  </si>
  <si>
    <t>914111111</t>
  </si>
  <si>
    <t>Montáž svislé dopravní značky do velikosti 1 m2 objímkami na sloupek nebo konzolu</t>
  </si>
  <si>
    <t>648829191</t>
  </si>
  <si>
    <t xml:space="preserve">Montáž svislé dopravní značky základní  velikosti do 1 m2 objímkami na sloupky nebo konzoly</t>
  </si>
  <si>
    <t>https://podminky.urs.cz/item/CS_URS_2022_01/914111111</t>
  </si>
  <si>
    <t>52</t>
  </si>
  <si>
    <t>RMAT0001</t>
  </si>
  <si>
    <t>Informativní značky směrové IZ4a, IZ 4b</t>
  </si>
  <si>
    <t>476711706</t>
  </si>
  <si>
    <t>53</t>
  </si>
  <si>
    <t>40445611</t>
  </si>
  <si>
    <t>značky upravující přednost P2 500mm</t>
  </si>
  <si>
    <t>-2140673570</t>
  </si>
  <si>
    <t>značky upravující přednost P2, P3, P8 500mm</t>
  </si>
  <si>
    <t>54</t>
  </si>
  <si>
    <t>40445647</t>
  </si>
  <si>
    <t>dodatkové tabulky E2b 500x500mm</t>
  </si>
  <si>
    <t>1309848956</t>
  </si>
  <si>
    <t>dodatkové tabulky E1, E2a,b , E6, E9, E10 E12c, E17 500x500mm</t>
  </si>
  <si>
    <t>55</t>
  </si>
  <si>
    <t>914511112</t>
  </si>
  <si>
    <t>Montáž sloupku dopravních značek délky do 3,5 m s betonovým základem a patkou</t>
  </si>
  <si>
    <t>942572850</t>
  </si>
  <si>
    <t xml:space="preserve">Montáž sloupku dopravních značek  délky do 3,5 m do hliníkové patky</t>
  </si>
  <si>
    <t>https://podminky.urs.cz/item/CS_URS_2022_01/914511112</t>
  </si>
  <si>
    <t>56</t>
  </si>
  <si>
    <t>40445225</t>
  </si>
  <si>
    <t>sloupek pro dopravní značku Zn D 60mm v 3,5m</t>
  </si>
  <si>
    <t>724606746</t>
  </si>
  <si>
    <t>57</t>
  </si>
  <si>
    <t>40445240</t>
  </si>
  <si>
    <t>patka pro sloupek Al D 60mm</t>
  </si>
  <si>
    <t>2136243604</t>
  </si>
  <si>
    <t>58</t>
  </si>
  <si>
    <t>915211121</t>
  </si>
  <si>
    <t>Vodorovné dopravní značení dělící čáry přerušované š 125 mm bílý plast</t>
  </si>
  <si>
    <t>-1614609798</t>
  </si>
  <si>
    <t xml:space="preserve">Vodorovné dopravní značení stříkaným plastem  dělící čára šířky 125 mm přerušovaná bílá základní</t>
  </si>
  <si>
    <t>https://podminky.urs.cz/item/CS_URS_2022_01/915211121</t>
  </si>
  <si>
    <t>59</t>
  </si>
  <si>
    <t>915611111</t>
  </si>
  <si>
    <t>Předznačení vodorovného liniového značení</t>
  </si>
  <si>
    <t>8042402</t>
  </si>
  <si>
    <t xml:space="preserve">Předznačení pro vodorovné značení  stříkané barvou nebo prováděné z nátěrových hmot liniové dělicí čáry, vodicí proužky</t>
  </si>
  <si>
    <t>https://podminky.urs.cz/item/CS_URS_2022_01/915611111</t>
  </si>
  <si>
    <t>60</t>
  </si>
  <si>
    <t>916131213</t>
  </si>
  <si>
    <t>Osazení silničního obrubníku betonového stojatého s boční opěrou do lože z betonu prostého</t>
  </si>
  <si>
    <t>-558838819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</si>
  <si>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</si>
  <si>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</si>
  <si>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61</t>
  </si>
  <si>
    <t>59217031</t>
  </si>
  <si>
    <t>obrubník betonový silniční 1000x150x250mm</t>
  </si>
  <si>
    <t>-1138680419</t>
  </si>
  <si>
    <t>159*1,01 'Přepočtené koeficientem množství</t>
  </si>
  <si>
    <t>62</t>
  </si>
  <si>
    <t>59217029</t>
  </si>
  <si>
    <t>obrubník betonový silniční nájezdový 1000x150x150mm</t>
  </si>
  <si>
    <t>1552120244</t>
  </si>
  <si>
    <t>35*1,01 'Přepočtené koeficientem množství</t>
  </si>
  <si>
    <t>63</t>
  </si>
  <si>
    <t>59217030</t>
  </si>
  <si>
    <t>obrubník betonový silniční přechodový 1000x150x150-250mm</t>
  </si>
  <si>
    <t>-417024550</t>
  </si>
  <si>
    <t>64</t>
  </si>
  <si>
    <t>916231213</t>
  </si>
  <si>
    <t>Osazení chodníkového obrubníku betonového stojatého s boční opěrou do lože z betonu prostého</t>
  </si>
  <si>
    <t>-1526230642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</si>
  <si>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</si>
  <si>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</si>
  <si>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65</t>
  </si>
  <si>
    <t>59217002</t>
  </si>
  <si>
    <t>obrubník betonový zahradní šedý 1000x50x200mm</t>
  </si>
  <si>
    <t>-249251306</t>
  </si>
  <si>
    <t>17*1,01 'Přepočtené koeficientem množství</t>
  </si>
  <si>
    <t>66</t>
  </si>
  <si>
    <t>916991121</t>
  </si>
  <si>
    <t>Lože pod obrubníky, krajníky nebo obruby z dlažebních kostek z betonu prostého</t>
  </si>
  <si>
    <t>477744571</t>
  </si>
  <si>
    <t xml:space="preserve">Lože pod obrubníky, krajníky nebo obruby z dlažebních kostek  z betonu prostého</t>
  </si>
  <si>
    <t>https://podminky.urs.cz/item/CS_URS_2022_01/916991121</t>
  </si>
  <si>
    <t>17*0,2*0,05+205*0,3*0,1</t>
  </si>
  <si>
    <t>67</t>
  </si>
  <si>
    <t>919112222</t>
  </si>
  <si>
    <t>Řezání spár pro vytvoření komůrky š 15 mm hl 25 mm pro těsnící zálivku v živičném krytu</t>
  </si>
  <si>
    <t>2030424423</t>
  </si>
  <si>
    <t xml:space="preserve">Řezání dilatačních spár v živičném krytu  vytvoření komůrky pro těsnící zálivku šířky 15 mm, hloubky 25 mm</t>
  </si>
  <si>
    <t>https://podminky.urs.cz/item/CS_URS_2022_01/919112222</t>
  </si>
  <si>
    <t>68</t>
  </si>
  <si>
    <t>919122121</t>
  </si>
  <si>
    <t>Těsnění spár zálivkou za tepla pro komůrky š 15 mm hl 25 mm s těsnicím profilem</t>
  </si>
  <si>
    <t>-1796702718</t>
  </si>
  <si>
    <t xml:space="preserve">Utěsnění dilatačních spár zálivkou za tepla  v cementobetonovém nebo živičném krytu včetně adhezního nátěru s těsnicím profilem pod zálivkou, pro komůrky šířky 15 mm, hloubky 25 mm</t>
  </si>
  <si>
    <t>https://podminky.urs.cz/item/CS_URS_2022_01/919122121</t>
  </si>
  <si>
    <t>69</t>
  </si>
  <si>
    <t>919721221</t>
  </si>
  <si>
    <t>Geomříž pro vyztužení asfaltového povrchu ze skelných vláken</t>
  </si>
  <si>
    <t>73171952</t>
  </si>
  <si>
    <t>https://podminky.urs.cz/item/CS_URS_2022_01/919721221</t>
  </si>
  <si>
    <t>158*1,1</t>
  </si>
  <si>
    <t>70</t>
  </si>
  <si>
    <t>919735111</t>
  </si>
  <si>
    <t>Řezání stávajícího živičného krytu hl do 50 mm</t>
  </si>
  <si>
    <t>-1515904959</t>
  </si>
  <si>
    <t xml:space="preserve">Řezání stávajícího živičného krytu nebo podkladu  hloubky do 50 mm</t>
  </si>
  <si>
    <t>https://podminky.urs.cz/item/CS_URS_2022_01/919735111</t>
  </si>
  <si>
    <t>71</t>
  </si>
  <si>
    <t>919735123</t>
  </si>
  <si>
    <t>Řezání stávajícího betonového krytu hl přes 100 do 150 mm</t>
  </si>
  <si>
    <t>191840603</t>
  </si>
  <si>
    <t xml:space="preserve">Řezání stávajícího betonového krytu nebo podkladu  hloubky přes 100 do 150 mm</t>
  </si>
  <si>
    <t>https://podminky.urs.cz/item/CS_URS_2022_01/919735123</t>
  </si>
  <si>
    <t>72</t>
  </si>
  <si>
    <t>938902112</t>
  </si>
  <si>
    <t>Čištění příkopů komunikací příkopovým rypadlem objem nánosu přes 0,15 do 0,3 m3/m</t>
  </si>
  <si>
    <t>-1064971857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</si>
  <si>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</si>
  <si>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https://podminky.urs.cz/item/CS_URS_2022_01/938902112</t>
  </si>
  <si>
    <t>73</t>
  </si>
  <si>
    <t>938902421</t>
  </si>
  <si>
    <t>Čištění propustků strojně tlakovou vodou D do 500 mm při tl nánosu přes 25 do 50% DN</t>
  </si>
  <si>
    <t>1989394224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</si>
  <si>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</si>
  <si>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https://podminky.urs.cz/item/CS_URS_2022_01/938902421</t>
  </si>
  <si>
    <t>93</t>
  </si>
  <si>
    <t>938908411</t>
  </si>
  <si>
    <t>Čištění vozovek splachováním vodou</t>
  </si>
  <si>
    <t>-816905714</t>
  </si>
  <si>
    <t>Čištění vozovek splachováním vodou povrchu podkladu nebo krytu živičného, betonového nebo dlážděného</t>
  </si>
  <si>
    <t>https://podminky.urs.cz/item/CS_URS_2022_01/938908411</t>
  </si>
  <si>
    <t>74</t>
  </si>
  <si>
    <t>938909611</t>
  </si>
  <si>
    <t>Odstranění nánosu na krajnicích tl do 100 mm</t>
  </si>
  <si>
    <t>2012053188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</si>
  <si>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</si>
  <si>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https://podminky.urs.cz/item/CS_URS_2022_01/938909611</t>
  </si>
  <si>
    <t>75</t>
  </si>
  <si>
    <t>966006132</t>
  </si>
  <si>
    <t>Odstranění značek dopravních nebo orientačních se sloupky s betonovými patkami</t>
  </si>
  <si>
    <t>-1909732333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</si>
  <si>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</si>
  <si>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https://podminky.urs.cz/item/CS_URS_2022_01/966006132</t>
  </si>
  <si>
    <t>76</t>
  </si>
  <si>
    <t>966006211</t>
  </si>
  <si>
    <t>Odstranění svislých dopravních značek ze sloupů, sloupků nebo konzol</t>
  </si>
  <si>
    <t>-1872210903</t>
  </si>
  <si>
    <t xml:space="preserve">Odstranění (demontáž) svislých dopravních značek  s odklizením materiálu na skládku na vzdálenost do 20 m nebo s naložením na dopravní prostředek ze sloupů, sloupků nebo konzol</t>
  </si>
  <si>
    <t>https://podminky.urs.cz/item/CS_URS_2022_01/966006211</t>
  </si>
  <si>
    <t>77</t>
  </si>
  <si>
    <t>979054441</t>
  </si>
  <si>
    <t>Očištění vybouraných z desek nebo dlaždic s původním spárováním z kameniva těženého</t>
  </si>
  <si>
    <t>686895582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</si>
  <si>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</si>
  <si>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https://podminky.urs.cz/item/CS_URS_2022_01/979054441</t>
  </si>
  <si>
    <t>78</t>
  </si>
  <si>
    <t>979054451</t>
  </si>
  <si>
    <t>Očištění vybouraných zámkových dlaždic s původním spárováním z kameniva těženého</t>
  </si>
  <si>
    <t>1002880612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</si>
  <si>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</si>
  <si>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https://podminky.urs.cz/item/CS_URS_2022_01/979054451</t>
  </si>
  <si>
    <t>997</t>
  </si>
  <si>
    <t>Přesun sutě</t>
  </si>
  <si>
    <t>79</t>
  </si>
  <si>
    <t>997221551</t>
  </si>
  <si>
    <t>Vodorovná doprava suti ze sypkých materiálů do 1 km</t>
  </si>
  <si>
    <t>-898827260</t>
  </si>
  <si>
    <t xml:space="preserve">Vodorovná doprava suti  bez naložení, ale se složením a s hrubým urovnáním ze sypkých materiálů, na vzdálenost do 1 km</t>
  </si>
  <si>
    <t>https://podminky.urs.cz/item/CS_URS_2022_01/997221551</t>
  </si>
  <si>
    <t>80</t>
  </si>
  <si>
    <t>997221559</t>
  </si>
  <si>
    <t>Příplatek ZKD 1 km u vodorovné dopravy suti ze sypkých materiálů</t>
  </si>
  <si>
    <t>-589622748</t>
  </si>
  <si>
    <t xml:space="preserve">Vodorovná doprava suti  bez naložení, ale se složením a s hrubým urovnáním Příplatek k ceně za každý další i započatý 1 km přes 1 km</t>
  </si>
  <si>
    <t>https://podminky.urs.cz/item/CS_URS_2022_01/997221559</t>
  </si>
  <si>
    <t>526,188*19 'Přepočtené koeficientem množství</t>
  </si>
  <si>
    <t>81</t>
  </si>
  <si>
    <t>997221561</t>
  </si>
  <si>
    <t>Vodorovná doprava suti z kusových materiálů do 1 km</t>
  </si>
  <si>
    <t>281359913</t>
  </si>
  <si>
    <t xml:space="preserve">Vodorovná doprava suti  bez naložení, ale se složením a s hrubým urovnáním z kusových materiálů, na vzdálenost do 1 km</t>
  </si>
  <si>
    <t>https://podminky.urs.cz/item/CS_URS_2022_01/997221561</t>
  </si>
  <si>
    <t>82</t>
  </si>
  <si>
    <t>997221569</t>
  </si>
  <si>
    <t>Příplatek ZKD 1 km u vodorovné dopravy suti z kusových materiálů</t>
  </si>
  <si>
    <t>-1252501908</t>
  </si>
  <si>
    <t>https://podminky.urs.cz/item/CS_URS_2022_01/997221569</t>
  </si>
  <si>
    <t>5,12*19 'Přepočtené koeficientem množství</t>
  </si>
  <si>
    <t>83</t>
  </si>
  <si>
    <t>997221615</t>
  </si>
  <si>
    <t>Poplatek za uložení na skládce (skládkovné) stavebního odpadu betonového kód odpadu 17 01 01</t>
  </si>
  <si>
    <t>-1974101947</t>
  </si>
  <si>
    <t>Poplatek za uložení stavebního odpadu na skládce (skládkovné) z prostého betonu zatříděného do Katalogu odpadů pod kódem 17 01 01</t>
  </si>
  <si>
    <t>https://podminky.urs.cz/item/CS_URS_2022_01/997221615</t>
  </si>
  <si>
    <t>84</t>
  </si>
  <si>
    <t>997221655</t>
  </si>
  <si>
    <t>1720035578</t>
  </si>
  <si>
    <t>https://podminky.urs.cz/item/CS_URS_2022_01/997221655</t>
  </si>
  <si>
    <t>85</t>
  </si>
  <si>
    <t>997221645</t>
  </si>
  <si>
    <t>Poplatek za uložení na skládce (skládkovné) odpadu asfaltového bez dehtu kód odpadu 17 03 02</t>
  </si>
  <si>
    <t>-1149126260</t>
  </si>
  <si>
    <t>Poplatek za uložení stavebního odpadu na skládce (skládkovné) asfaltového bez obsahu dehtu zatříděného do Katalogu odpadů pod kódem 17 03 02</t>
  </si>
  <si>
    <t>https://podminky.urs.cz/item/CS_URS_2022_01/997221645</t>
  </si>
  <si>
    <t>998</t>
  </si>
  <si>
    <t>Přesun hmot</t>
  </si>
  <si>
    <t>86</t>
  </si>
  <si>
    <t>998225111</t>
  </si>
  <si>
    <t>Přesun hmot pro pozemní komunikace s krytem z kamene, monolitickým betonovým nebo živičným</t>
  </si>
  <si>
    <t>613376762</t>
  </si>
  <si>
    <t xml:space="preserve">Přesun hmot pro komunikace s krytem z kameniva, monolitickým betonovým nebo živičným  dopravní vzdálenost do 200 m jakékoliv délky objektu</t>
  </si>
  <si>
    <t>https://podminky.urs.cz/item/CS_URS_2022_01/998225111</t>
  </si>
  <si>
    <t>VRN</t>
  </si>
  <si>
    <t>Vedlejší rozpočtové náklady</t>
  </si>
  <si>
    <t>VRN1</t>
  </si>
  <si>
    <t>Průzkumné, geodetické a projektové práce</t>
  </si>
  <si>
    <t>94</t>
  </si>
  <si>
    <t>011503000</t>
  </si>
  <si>
    <t>Stavební průzkum bez rozlišení</t>
  </si>
  <si>
    <t>kpl</t>
  </si>
  <si>
    <t>1024</t>
  </si>
  <si>
    <t>-933738388</t>
  </si>
  <si>
    <t>https://podminky.urs.cz/item/CS_URS_2022_01/011503000</t>
  </si>
  <si>
    <t>"vytičení inženýrských sítí"1</t>
  </si>
  <si>
    <t>87</t>
  </si>
  <si>
    <t>011514000</t>
  </si>
  <si>
    <t>Stavebně-statický průzkum</t>
  </si>
  <si>
    <t>873450008</t>
  </si>
  <si>
    <t>https://podminky.urs.cz/item/CS_URS_2022_01/011514000</t>
  </si>
  <si>
    <t>"Passportizace okolí"1</t>
  </si>
  <si>
    <t>88</t>
  </si>
  <si>
    <t>012203000</t>
  </si>
  <si>
    <t>Geodetické práce při provádění stavby</t>
  </si>
  <si>
    <t>1731157492</t>
  </si>
  <si>
    <t>https://podminky.urs.cz/item/CS_URS_2022_01/012203000</t>
  </si>
  <si>
    <t>89</t>
  </si>
  <si>
    <t>012303000</t>
  </si>
  <si>
    <t>Geodetické práce po výstavbě</t>
  </si>
  <si>
    <t>1129987687</t>
  </si>
  <si>
    <t>https://podminky.urs.cz/item/CS_URS_2022_01/012303000</t>
  </si>
  <si>
    <t>"2 x tisk+2 x CD"1</t>
  </si>
  <si>
    <t>90</t>
  </si>
  <si>
    <t>013254000</t>
  </si>
  <si>
    <t>Dokumentace skutečného provedení stavby</t>
  </si>
  <si>
    <t>-1282577235</t>
  </si>
  <si>
    <t>https://podminky.urs.cz/item/CS_URS_2022_01/013254000</t>
  </si>
  <si>
    <t>"2 x tisk + 2 x CD"1</t>
  </si>
  <si>
    <t>VRN3</t>
  </si>
  <si>
    <t>Zařízení staveniště</t>
  </si>
  <si>
    <t>91</t>
  </si>
  <si>
    <t>030001000</t>
  </si>
  <si>
    <t>-1313481229</t>
  </si>
  <si>
    <t>https://podminky.urs.cz/item/CS_URS_2022_01/030001000</t>
  </si>
  <si>
    <t>VRN7</t>
  </si>
  <si>
    <t>Provozní vlivy</t>
  </si>
  <si>
    <t>92</t>
  </si>
  <si>
    <t>072002000</t>
  </si>
  <si>
    <t>Silniční provoz</t>
  </si>
  <si>
    <t>-290797471</t>
  </si>
  <si>
    <t>https://podminky.urs.cz/item/CS_URS_2022_01/072002000</t>
  </si>
  <si>
    <t>"DIO"1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</si>
</sst>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61" TargetMode="External" /><Relationship Id="rId2" Type="http://schemas.openxmlformats.org/officeDocument/2006/relationships/hyperlink" Target="https://podminky.urs.cz/item/CS_URS_2022_01/113106123" TargetMode="External" /><Relationship Id="rId3" Type="http://schemas.openxmlformats.org/officeDocument/2006/relationships/hyperlink" Target="https://podminky.urs.cz/item/CS_URS_2022_01/113107322" TargetMode="External" /><Relationship Id="rId4" Type="http://schemas.openxmlformats.org/officeDocument/2006/relationships/hyperlink" Target="https://podminky.urs.cz/item/CS_URS_2022_01/113107223" TargetMode="External" /><Relationship Id="rId5" Type="http://schemas.openxmlformats.org/officeDocument/2006/relationships/hyperlink" Target="https://podminky.urs.cz/item/CS_URS_2022_01/113107131" TargetMode="External" /><Relationship Id="rId6" Type="http://schemas.openxmlformats.org/officeDocument/2006/relationships/hyperlink" Target="https://podminky.urs.cz/item/CS_URS_2022_01/113107042" TargetMode="External" /><Relationship Id="rId7" Type="http://schemas.openxmlformats.org/officeDocument/2006/relationships/hyperlink" Target="https://podminky.urs.cz/item/CS_URS_2022_01/113154333" TargetMode="External" /><Relationship Id="rId8" Type="http://schemas.openxmlformats.org/officeDocument/2006/relationships/hyperlink" Target="https://podminky.urs.cz/item/CS_URS_2022_01/132251102" TargetMode="External" /><Relationship Id="rId9" Type="http://schemas.openxmlformats.org/officeDocument/2006/relationships/hyperlink" Target="https://podminky.urs.cz/item/CS_URS_2022_01/132251253" TargetMode="External" /><Relationship Id="rId10" Type="http://schemas.openxmlformats.org/officeDocument/2006/relationships/hyperlink" Target="https://podminky.urs.cz/item/CS_URS_2022_01/162751117" TargetMode="External" /><Relationship Id="rId11" Type="http://schemas.openxmlformats.org/officeDocument/2006/relationships/hyperlink" Target="https://podminky.urs.cz/item/CS_URS_2022_01/162751119" TargetMode="External" /><Relationship Id="rId12" Type="http://schemas.openxmlformats.org/officeDocument/2006/relationships/hyperlink" Target="https://podminky.urs.cz/item/CS_URS_2022_01/171201221" TargetMode="External" /><Relationship Id="rId13" Type="http://schemas.openxmlformats.org/officeDocument/2006/relationships/hyperlink" Target="https://podminky.urs.cz/item/CS_URS_2022_01/175151201" TargetMode="External" /><Relationship Id="rId14" Type="http://schemas.openxmlformats.org/officeDocument/2006/relationships/hyperlink" Target="https://podminky.urs.cz/item/CS_URS_2022_01/181152302" TargetMode="External" /><Relationship Id="rId15" Type="http://schemas.openxmlformats.org/officeDocument/2006/relationships/hyperlink" Target="https://podminky.urs.cz/item/CS_URS_2022_01/181351003" TargetMode="External" /><Relationship Id="rId16" Type="http://schemas.openxmlformats.org/officeDocument/2006/relationships/hyperlink" Target="https://podminky.urs.cz/item/CS_URS_2022_01/181411131" TargetMode="External" /><Relationship Id="rId17" Type="http://schemas.openxmlformats.org/officeDocument/2006/relationships/hyperlink" Target="https://podminky.urs.cz/item/CS_URS_2022_01/181411132" TargetMode="External" /><Relationship Id="rId18" Type="http://schemas.openxmlformats.org/officeDocument/2006/relationships/hyperlink" Target="https://podminky.urs.cz/item/CS_URS_2022_01/182351123" TargetMode="External" /><Relationship Id="rId19" Type="http://schemas.openxmlformats.org/officeDocument/2006/relationships/hyperlink" Target="https://podminky.urs.cz/item/CS_URS_2022_01/359901111" TargetMode="External" /><Relationship Id="rId20" Type="http://schemas.openxmlformats.org/officeDocument/2006/relationships/hyperlink" Target="https://podminky.urs.cz/item/CS_URS_2022_01/452112112" TargetMode="External" /><Relationship Id="rId21" Type="http://schemas.openxmlformats.org/officeDocument/2006/relationships/hyperlink" Target="https://podminky.urs.cz/item/CS_URS_2022_01/564861111" TargetMode="External" /><Relationship Id="rId22" Type="http://schemas.openxmlformats.org/officeDocument/2006/relationships/hyperlink" Target="https://podminky.urs.cz/item/CS_URS_2022_01/564910411" TargetMode="External" /><Relationship Id="rId23" Type="http://schemas.openxmlformats.org/officeDocument/2006/relationships/hyperlink" Target="https://podminky.urs.cz/item/CS_URS_2022_01/566201111" TargetMode="External" /><Relationship Id="rId24" Type="http://schemas.openxmlformats.org/officeDocument/2006/relationships/hyperlink" Target="https://podminky.urs.cz/item/CS_URS_2022_01/566301111" TargetMode="External" /><Relationship Id="rId25" Type="http://schemas.openxmlformats.org/officeDocument/2006/relationships/hyperlink" Target="https://podminky.urs.cz/item/CS_URS_2022_01/567130115" TargetMode="External" /><Relationship Id="rId26" Type="http://schemas.openxmlformats.org/officeDocument/2006/relationships/hyperlink" Target="https://podminky.urs.cz/item/CS_URS_2022_01/569903311" TargetMode="External" /><Relationship Id="rId27" Type="http://schemas.openxmlformats.org/officeDocument/2006/relationships/hyperlink" Target="https://podminky.urs.cz/item/CS_URS_2022_01/569931132" TargetMode="External" /><Relationship Id="rId28" Type="http://schemas.openxmlformats.org/officeDocument/2006/relationships/hyperlink" Target="https://podminky.urs.cz/item/CS_URS_2022_01/572141111" TargetMode="External" /><Relationship Id="rId29" Type="http://schemas.openxmlformats.org/officeDocument/2006/relationships/hyperlink" Target="https://podminky.urs.cz/item/CS_URS_2022_01/573111115" TargetMode="External" /><Relationship Id="rId30" Type="http://schemas.openxmlformats.org/officeDocument/2006/relationships/hyperlink" Target="https://podminky.urs.cz/item/CS_URS_2022_01/573231108" TargetMode="External" /><Relationship Id="rId31" Type="http://schemas.openxmlformats.org/officeDocument/2006/relationships/hyperlink" Target="https://podminky.urs.cz/item/CS_URS_2022_01/577134111" TargetMode="External" /><Relationship Id="rId32" Type="http://schemas.openxmlformats.org/officeDocument/2006/relationships/hyperlink" Target="https://podminky.urs.cz/item/CS_URS_2022_01/581124115" TargetMode="External" /><Relationship Id="rId33" Type="http://schemas.openxmlformats.org/officeDocument/2006/relationships/hyperlink" Target="https://podminky.urs.cz/item/CS_URS_2022_01/591411111" TargetMode="External" /><Relationship Id="rId34" Type="http://schemas.openxmlformats.org/officeDocument/2006/relationships/hyperlink" Target="https://podminky.urs.cz/item/CS_URS_2022_01/596211120" TargetMode="External" /><Relationship Id="rId35" Type="http://schemas.openxmlformats.org/officeDocument/2006/relationships/hyperlink" Target="https://podminky.urs.cz/item/CS_URS_2022_01/890311811" TargetMode="External" /><Relationship Id="rId36" Type="http://schemas.openxmlformats.org/officeDocument/2006/relationships/hyperlink" Target="https://podminky.urs.cz/item/CS_URS_2022_01/895941302" TargetMode="External" /><Relationship Id="rId37" Type="http://schemas.openxmlformats.org/officeDocument/2006/relationships/hyperlink" Target="https://podminky.urs.cz/item/CS_URS_2022_01/895941323" TargetMode="External" /><Relationship Id="rId38" Type="http://schemas.openxmlformats.org/officeDocument/2006/relationships/hyperlink" Target="https://podminky.urs.cz/item/CS_URS_2022_01/895941331" TargetMode="External" /><Relationship Id="rId39" Type="http://schemas.openxmlformats.org/officeDocument/2006/relationships/hyperlink" Target="https://podminky.urs.cz/item/CS_URS_2022_01/899201211" TargetMode="External" /><Relationship Id="rId40" Type="http://schemas.openxmlformats.org/officeDocument/2006/relationships/hyperlink" Target="https://podminky.urs.cz/item/CS_URS_2022_01/899203112" TargetMode="External" /><Relationship Id="rId41" Type="http://schemas.openxmlformats.org/officeDocument/2006/relationships/hyperlink" Target="https://podminky.urs.cz/item/CS_URS_2022_01/899431111" TargetMode="External" /><Relationship Id="rId42" Type="http://schemas.openxmlformats.org/officeDocument/2006/relationships/hyperlink" Target="https://podminky.urs.cz/item/CS_URS_2022_01/914111111" TargetMode="External" /><Relationship Id="rId43" Type="http://schemas.openxmlformats.org/officeDocument/2006/relationships/hyperlink" Target="https://podminky.urs.cz/item/CS_URS_2022_01/914511112" TargetMode="External" /><Relationship Id="rId44" Type="http://schemas.openxmlformats.org/officeDocument/2006/relationships/hyperlink" Target="https://podminky.urs.cz/item/CS_URS_2022_01/915211121" TargetMode="External" /><Relationship Id="rId45" Type="http://schemas.openxmlformats.org/officeDocument/2006/relationships/hyperlink" Target="https://podminky.urs.cz/item/CS_URS_2022_01/915611111" TargetMode="External" /><Relationship Id="rId46" Type="http://schemas.openxmlformats.org/officeDocument/2006/relationships/hyperlink" Target="https://podminky.urs.cz/item/CS_URS_2022_01/916131213" TargetMode="External" /><Relationship Id="rId47" Type="http://schemas.openxmlformats.org/officeDocument/2006/relationships/hyperlink" Target="https://podminky.urs.cz/item/CS_URS_2022_01/916231213" TargetMode="External" /><Relationship Id="rId48" Type="http://schemas.openxmlformats.org/officeDocument/2006/relationships/hyperlink" Target="https://podminky.urs.cz/item/CS_URS_2022_01/916991121" TargetMode="External" /><Relationship Id="rId49" Type="http://schemas.openxmlformats.org/officeDocument/2006/relationships/hyperlink" Target="https://podminky.urs.cz/item/CS_URS_2022_01/919112222" TargetMode="External" /><Relationship Id="rId50" Type="http://schemas.openxmlformats.org/officeDocument/2006/relationships/hyperlink" Target="https://podminky.urs.cz/item/CS_URS_2022_01/919122121" TargetMode="External" /><Relationship Id="rId51" Type="http://schemas.openxmlformats.org/officeDocument/2006/relationships/hyperlink" Target="https://podminky.urs.cz/item/CS_URS_2022_01/919721221" TargetMode="External" /><Relationship Id="rId52" Type="http://schemas.openxmlformats.org/officeDocument/2006/relationships/hyperlink" Target="https://podminky.urs.cz/item/CS_URS_2022_01/919735111" TargetMode="External" /><Relationship Id="rId53" Type="http://schemas.openxmlformats.org/officeDocument/2006/relationships/hyperlink" Target="https://podminky.urs.cz/item/CS_URS_2022_01/919735123" TargetMode="External" /><Relationship Id="rId54" Type="http://schemas.openxmlformats.org/officeDocument/2006/relationships/hyperlink" Target="https://podminky.urs.cz/item/CS_URS_2022_01/938902112" TargetMode="External" /><Relationship Id="rId55" Type="http://schemas.openxmlformats.org/officeDocument/2006/relationships/hyperlink" Target="https://podminky.urs.cz/item/CS_URS_2022_01/938902421" TargetMode="External" /><Relationship Id="rId56" Type="http://schemas.openxmlformats.org/officeDocument/2006/relationships/hyperlink" Target="https://podminky.urs.cz/item/CS_URS_2022_01/938908411" TargetMode="External" /><Relationship Id="rId57" Type="http://schemas.openxmlformats.org/officeDocument/2006/relationships/hyperlink" Target="https://podminky.urs.cz/item/CS_URS_2022_01/938909611" TargetMode="External" /><Relationship Id="rId58" Type="http://schemas.openxmlformats.org/officeDocument/2006/relationships/hyperlink" Target="https://podminky.urs.cz/item/CS_URS_2022_01/966006132" TargetMode="External" /><Relationship Id="rId59" Type="http://schemas.openxmlformats.org/officeDocument/2006/relationships/hyperlink" Target="https://podminky.urs.cz/item/CS_URS_2022_01/966006211" TargetMode="External" /><Relationship Id="rId60" Type="http://schemas.openxmlformats.org/officeDocument/2006/relationships/hyperlink" Target="https://podminky.urs.cz/item/CS_URS_2022_01/979054441" TargetMode="External" /><Relationship Id="rId61" Type="http://schemas.openxmlformats.org/officeDocument/2006/relationships/hyperlink" Target="https://podminky.urs.cz/item/CS_URS_2022_01/979054451" TargetMode="External" /><Relationship Id="rId62" Type="http://schemas.openxmlformats.org/officeDocument/2006/relationships/hyperlink" Target="https://podminky.urs.cz/item/CS_URS_2022_01/997221551" TargetMode="External" /><Relationship Id="rId63" Type="http://schemas.openxmlformats.org/officeDocument/2006/relationships/hyperlink" Target="https://podminky.urs.cz/item/CS_URS_2022_01/997221559" TargetMode="External" /><Relationship Id="rId64" Type="http://schemas.openxmlformats.org/officeDocument/2006/relationships/hyperlink" Target="https://podminky.urs.cz/item/CS_URS_2022_01/997221561" TargetMode="External" /><Relationship Id="rId65" Type="http://schemas.openxmlformats.org/officeDocument/2006/relationships/hyperlink" Target="https://podminky.urs.cz/item/CS_URS_2022_01/997221569" TargetMode="External" /><Relationship Id="rId66" Type="http://schemas.openxmlformats.org/officeDocument/2006/relationships/hyperlink" Target="https://podminky.urs.cz/item/CS_URS_2022_01/997221615" TargetMode="External" /><Relationship Id="rId67" Type="http://schemas.openxmlformats.org/officeDocument/2006/relationships/hyperlink" Target="https://podminky.urs.cz/item/CS_URS_2022_01/997221655" TargetMode="External" /><Relationship Id="rId68" Type="http://schemas.openxmlformats.org/officeDocument/2006/relationships/hyperlink" Target="https://podminky.urs.cz/item/CS_URS_2022_01/997221645" TargetMode="External" /><Relationship Id="rId69" Type="http://schemas.openxmlformats.org/officeDocument/2006/relationships/hyperlink" Target="https://podminky.urs.cz/item/CS_URS_2022_01/998225111" TargetMode="External" /><Relationship Id="rId70" Type="http://schemas.openxmlformats.org/officeDocument/2006/relationships/hyperlink" Target="https://podminky.urs.cz/item/CS_URS_2022_01/011503000" TargetMode="External" /><Relationship Id="rId71" Type="http://schemas.openxmlformats.org/officeDocument/2006/relationships/hyperlink" Target="https://podminky.urs.cz/item/CS_URS_2022_01/011514000" TargetMode="External" /><Relationship Id="rId72" Type="http://schemas.openxmlformats.org/officeDocument/2006/relationships/hyperlink" Target="https://podminky.urs.cz/item/CS_URS_2022_01/012203000" TargetMode="External" /><Relationship Id="rId73" Type="http://schemas.openxmlformats.org/officeDocument/2006/relationships/hyperlink" Target="https://podminky.urs.cz/item/CS_URS_2022_01/012303000" TargetMode="External" /><Relationship Id="rId74" Type="http://schemas.openxmlformats.org/officeDocument/2006/relationships/hyperlink" Target="https://podminky.urs.cz/item/CS_URS_2022_01/013254000" TargetMode="External" /><Relationship Id="rId75" Type="http://schemas.openxmlformats.org/officeDocument/2006/relationships/hyperlink" Target="https://podminky.urs.cz/item/CS_URS_2022_01/030001000" TargetMode="External" /><Relationship Id="rId76" Type="http://schemas.openxmlformats.org/officeDocument/2006/relationships/hyperlink" Target="https://podminky.urs.cz/item/CS_URS_2022_01/072002000" TargetMode="External" /><Relationship Id="rId77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404/22_101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Třibřichy  - Oprava silnice III/32232 a III/32238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26. 4. 2022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Oprava Silnice I...'!J30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101 - Oprava Silnice I...'!P129</f>
        <v>0</v>
      </c>
      <c r="AV95" s="128">
        <f>'SO 101 - Oprava Silnice I...'!J33</f>
        <v>0</v>
      </c>
      <c r="AW95" s="128">
        <f>'SO 101 - Oprava Silnice I...'!J34</f>
        <v>0</v>
      </c>
      <c r="AX95" s="128">
        <f>'SO 101 - Oprava Silnice I...'!J35</f>
        <v>0</v>
      </c>
      <c r="AY95" s="128">
        <f>'SO 101 - Oprava Silnice I...'!J36</f>
        <v>0</v>
      </c>
      <c r="AZ95" s="128">
        <f>'SO 101 - Oprava Silnice I...'!F33</f>
        <v>0</v>
      </c>
      <c r="BA95" s="128">
        <f>'SO 101 - Oprava Silnice I...'!F34</f>
        <v>0</v>
      </c>
      <c r="BB95" s="128">
        <f>'SO 101 - Oprava Silnice I...'!F35</f>
        <v>0</v>
      </c>
      <c r="BC95" s="128">
        <f>'SO 101 - Oprava Silnice I...'!F36</f>
        <v>0</v>
      </c>
      <c r="BD95" s="130">
        <f>'SO 101 - Oprava Silnice I...'!F37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L9RY3Pbg+fUGtYpvxhY8BgQp7/AxRZx2zaeYFmtYd+BS0W4baF0ugn6fwplNW3OJlTwpPPOLwptOlt0qlPzdsQ==" hashValue="4H4y76W2agkW1mopQvhbHam7UQTOzB6k98sSqo3OUxv8YL4ixyqLh4VShMjrdIzw3x7omk1TyOLKKXe/QZyOQ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101 - Oprava Silnice 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 xml:space="preserve">Třibřichy  - Oprava silnice III/32232 a III/32238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26. 4. 2022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ROUND((SUM(BE129:BE486)),  2)</f>
        <v>0</v>
      </c>
      <c r="G33" s="38"/>
      <c r="H33" s="38"/>
      <c r="I33" s="151">
        <v>0.20999999999999999</v>
      </c>
      <c r="J33" s="150">
        <f>ROUND(((SUM(BE129:BE486))*I33),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ROUND((SUM(BF129:BF486)),  2)</f>
        <v>0</v>
      </c>
      <c r="G34" s="38"/>
      <c r="H34" s="38"/>
      <c r="I34" s="151">
        <v>0.14999999999999999</v>
      </c>
      <c r="J34" s="150">
        <f>ROUND(((SUM(BF129:BF486))*I34),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ROUND((SUM(BG129:BG486)),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ROUND((SUM(BH129:BH486)),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ROUND((SUM(BI129:BI486)),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 xml:space="preserve">Třibřichy  - Oprava silnice III/32232 a III/32238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Oprava Silnice III/32232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26. 4. 2022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J130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J131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J227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J232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J238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J314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98</v>
      </c>
      <c r="E103" s="184"/>
      <c r="F103" s="184"/>
      <c r="G103" s="184"/>
      <c r="H103" s="184"/>
      <c r="I103" s="184"/>
      <c r="J103" s="185">
        <f>J345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J429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100</v>
      </c>
      <c r="E105" s="184"/>
      <c r="F105" s="184"/>
      <c r="G105" s="184"/>
      <c r="H105" s="184"/>
      <c r="I105" s="184"/>
      <c r="J105" s="185">
        <f>J453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101</v>
      </c>
      <c r="E106" s="178"/>
      <c r="F106" s="178"/>
      <c r="G106" s="178"/>
      <c r="H106" s="178"/>
      <c r="I106" s="178"/>
      <c r="J106" s="179">
        <f>J457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102</v>
      </c>
      <c r="E107" s="184"/>
      <c r="F107" s="184"/>
      <c r="G107" s="184"/>
      <c r="H107" s="184"/>
      <c r="I107" s="184"/>
      <c r="J107" s="185">
        <f>J458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J478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104</v>
      </c>
      <c r="E109" s="184"/>
      <c r="F109" s="184"/>
      <c r="G109" s="184"/>
      <c r="H109" s="184"/>
      <c r="I109" s="184"/>
      <c r="J109" s="185">
        <f>J482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0" t="str">
        <f>E7</f>
        <v xml:space="preserve">Třibřichy  - Oprava silnice III/32232 a III/32238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101 - Oprava Silnice III/32232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26. 4. 2022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87"/>
      <c r="B128" s="188"/>
      <c r="C128" s="189" t="s">
        <v>106</v>
      </c>
      <c r="D128" s="190" t="s">
        <v>58</v>
      </c>
      <c r="E128" s="190" t="s">
        <v>54</v>
      </c>
      <c r="F128" s="190" t="s">
        <v>55</v>
      </c>
      <c r="G128" s="190" t="s">
        <v>107</v>
      </c>
      <c r="H128" s="190" t="s">
        <v>108</v>
      </c>
      <c r="I128" s="190" t="s">
        <v>109</v>
      </c>
      <c r="J128" s="191" t="s">
        <v>89</v>
      </c>
      <c r="K128" s="192" t="s">
        <v>110</v>
      </c>
      <c r="L128" s="193"/>
      <c r="M128" s="100" t="s">
        <v>1</v>
      </c>
      <c r="N128" s="101" t="s">
        <v>37</v>
      </c>
      <c r="O128" s="101" t="s">
        <v>111</v>
      </c>
      <c r="P128" s="101" t="s">
        <v>112</v>
      </c>
      <c r="Q128" s="101" t="s">
        <v>113</v>
      </c>
      <c r="R128" s="101" t="s">
        <v>114</v>
      </c>
      <c r="S128" s="101" t="s">
        <v>115</v>
      </c>
      <c r="T128" s="102" t="s">
        <v>116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</row>
    <row r="129" s="2" customFormat="1" ht="22.8" customHeight="1">
      <c r="A129" s="38"/>
      <c r="B129" s="39"/>
      <c r="C129" s="107" t="s">
        <v>117</v>
      </c>
      <c r="D129" s="40"/>
      <c r="E129" s="40"/>
      <c r="F129" s="40"/>
      <c r="G129" s="40"/>
      <c r="H129" s="40"/>
      <c r="I129" s="40"/>
      <c r="J129" s="194">
        <f>BK129</f>
        <v>0</v>
      </c>
      <c r="K129" s="40"/>
      <c r="L129" s="44"/>
      <c r="M129" s="103"/>
      <c r="N129" s="195"/>
      <c r="O129" s="104"/>
      <c r="P129" s="196">
        <f>P130+P457</f>
        <v>0</v>
      </c>
      <c r="Q129" s="104"/>
      <c r="R129" s="196">
        <f>R130+R457</f>
        <v>535.47491579999996</v>
      </c>
      <c r="S129" s="104"/>
      <c r="T129" s="197">
        <f>T130+T457</f>
        <v>531.46507999999994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91</v>
      </c>
      <c r="BK129" s="198">
        <f>BK130+BK457</f>
        <v>0</v>
      </c>
    </row>
    <row r="130" s="12" customFormat="1" ht="25.92" customHeight="1">
      <c r="A130" s="12"/>
      <c r="B130" s="199"/>
      <c r="C130" s="200"/>
      <c r="D130" s="201" t="s">
        <v>72</v>
      </c>
      <c r="E130" s="202" t="s">
        <v>118</v>
      </c>
      <c r="F130" s="202" t="s">
        <v>119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P131+P227+P232+P238+P314+P345+P429+P453</f>
        <v>0</v>
      </c>
      <c r="Q130" s="207"/>
      <c r="R130" s="208">
        <f>R131+R227+R232+R238+R314+R345+R429+R453</f>
        <v>535.47491579999996</v>
      </c>
      <c r="S130" s="207"/>
      <c r="T130" s="209">
        <f>T131+T227+T232+T238+T314+T345+T429+T453</f>
        <v>531.46507999999994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81</v>
      </c>
      <c r="AT130" s="211" t="s">
        <v>72</v>
      </c>
      <c r="AU130" s="211" t="s">
        <v>73</v>
      </c>
      <c r="AY130" s="210" t="s">
        <v>120</v>
      </c>
      <c r="BK130" s="212">
        <f>BK131+BK227+BK232+BK238+BK314+BK345+BK429+BK453</f>
        <v>0</v>
      </c>
    </row>
    <row r="131" s="12" customFormat="1" ht="22.8" customHeight="1">
      <c r="A131" s="12"/>
      <c r="B131" s="199"/>
      <c r="C131" s="200"/>
      <c r="D131" s="201" t="s">
        <v>72</v>
      </c>
      <c r="E131" s="213" t="s">
        <v>81</v>
      </c>
      <c r="F131" s="213" t="s">
        <v>121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SUM(P132:P226)</f>
        <v>0</v>
      </c>
      <c r="Q131" s="207"/>
      <c r="R131" s="208">
        <f>SUM(R132:R226)</f>
        <v>41.541277999999998</v>
      </c>
      <c r="S131" s="207"/>
      <c r="T131" s="209">
        <f>SUM(T132:T226)</f>
        <v>330.82100000000003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81</v>
      </c>
      <c r="AT131" s="211" t="s">
        <v>72</v>
      </c>
      <c r="AU131" s="211" t="s">
        <v>81</v>
      </c>
      <c r="AY131" s="210" t="s">
        <v>120</v>
      </c>
      <c r="BK131" s="212">
        <f>SUM(BK132:BK226)</f>
        <v>0</v>
      </c>
    </row>
    <row r="132" s="2" customFormat="1" ht="24.15" customHeight="1">
      <c r="A132" s="38"/>
      <c r="B132" s="39"/>
      <c r="C132" s="215" t="s">
        <v>81</v>
      </c>
      <c r="D132" s="215" t="s">
        <v>122</v>
      </c>
      <c r="E132" s="216" t="s">
        <v>123</v>
      </c>
      <c r="F132" s="217" t="s">
        <v>124</v>
      </c>
      <c r="G132" s="218" t="s">
        <v>125</v>
      </c>
      <c r="H132" s="219">
        <v>29</v>
      </c>
      <c r="I132" s="220"/>
      <c r="J132" s="221">
        <f>ROUND(I132*H132,2)</f>
        <v>0</v>
      </c>
      <c r="K132" s="222"/>
      <c r="L132" s="44"/>
      <c r="M132" s="223" t="s">
        <v>1</v>
      </c>
      <c r="N132" s="224" t="s">
        <v>38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126</v>
      </c>
      <c r="AT132" s="227" t="s">
        <v>122</v>
      </c>
      <c r="AU132" s="227" t="s">
        <v>83</v>
      </c>
      <c r="AY132" s="17" t="s">
        <v>120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81</v>
      </c>
      <c r="BK132" s="228">
        <f>ROUND(I132*H132,2)</f>
        <v>0</v>
      </c>
      <c r="BL132" s="17" t="s">
        <v>126</v>
      </c>
      <c r="BM132" s="227" t="s">
        <v>127</v>
      </c>
    </row>
    <row r="133" s="2" customFormat="1">
      <c r="A133" s="38"/>
      <c r="B133" s="39"/>
      <c r="C133" s="40"/>
      <c r="D133" s="229" t="s">
        <v>128</v>
      </c>
      <c r="E133" s="40"/>
      <c r="F133" s="230" t="s">
        <v>129</v>
      </c>
      <c r="G133" s="40"/>
      <c r="H133" s="40"/>
      <c r="I133" s="231"/>
      <c r="J133" s="40"/>
      <c r="K133" s="40"/>
      <c r="L133" s="44"/>
      <c r="M133" s="232"/>
      <c r="N133" s="23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128</v>
      </c>
      <c r="AU133" s="17" t="s">
        <v>83</v>
      </c>
    </row>
    <row r="134" s="2" customFormat="1">
      <c r="A134" s="38"/>
      <c r="B134" s="39"/>
      <c r="C134" s="40"/>
      <c r="D134" s="234" t="s">
        <v>130</v>
      </c>
      <c r="E134" s="40"/>
      <c r="F134" s="235" t="s">
        <v>131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130</v>
      </c>
      <c r="AU134" s="17" t="s">
        <v>83</v>
      </c>
    </row>
    <row r="135" s="13" customFormat="1">
      <c r="A135" s="13"/>
      <c r="B135" s="236"/>
      <c r="C135" s="237"/>
      <c r="D135" s="229" t="s">
        <v>132</v>
      </c>
      <c r="E135" s="238" t="s">
        <v>1</v>
      </c>
      <c r="F135" s="239" t="s">
        <v>133</v>
      </c>
      <c r="G135" s="237"/>
      <c r="H135" s="240">
        <v>29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132</v>
      </c>
      <c r="AU135" s="246" t="s">
        <v>83</v>
      </c>
      <c r="AV135" s="13" t="s">
        <v>83</v>
      </c>
      <c r="AW135" s="13" t="s">
        <v>30</v>
      </c>
      <c r="AX135" s="13" t="s">
        <v>73</v>
      </c>
      <c r="AY135" s="246" t="s">
        <v>120</v>
      </c>
    </row>
    <row r="136" s="14" customFormat="1">
      <c r="A136" s="14"/>
      <c r="B136" s="247"/>
      <c r="C136" s="248"/>
      <c r="D136" s="229" t="s">
        <v>132</v>
      </c>
      <c r="E136" s="249" t="s">
        <v>1</v>
      </c>
      <c r="F136" s="250" t="s">
        <v>134</v>
      </c>
      <c r="G136" s="248"/>
      <c r="H136" s="251">
        <v>29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132</v>
      </c>
      <c r="AU136" s="257" t="s">
        <v>83</v>
      </c>
      <c r="AV136" s="14" t="s">
        <v>126</v>
      </c>
      <c r="AW136" s="14" t="s">
        <v>30</v>
      </c>
      <c r="AX136" s="14" t="s">
        <v>81</v>
      </c>
      <c r="AY136" s="257" t="s">
        <v>120</v>
      </c>
    </row>
    <row r="137" s="2" customFormat="1" ht="24.15" customHeight="1">
      <c r="A137" s="38"/>
      <c r="B137" s="39"/>
      <c r="C137" s="215" t="s">
        <v>83</v>
      </c>
      <c r="D137" s="215" t="s">
        <v>122</v>
      </c>
      <c r="E137" s="216" t="s">
        <v>135</v>
      </c>
      <c r="F137" s="217" t="s">
        <v>136</v>
      </c>
      <c r="G137" s="218" t="s">
        <v>125</v>
      </c>
      <c r="H137" s="219">
        <v>38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126</v>
      </c>
      <c r="AT137" s="227" t="s">
        <v>122</v>
      </c>
      <c r="AU137" s="227" t="s">
        <v>83</v>
      </c>
      <c r="AY137" s="17" t="s">
        <v>120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126</v>
      </c>
      <c r="BM137" s="227" t="s">
        <v>137</v>
      </c>
    </row>
    <row r="138" s="2" customFormat="1">
      <c r="A138" s="38"/>
      <c r="B138" s="39"/>
      <c r="C138" s="40"/>
      <c r="D138" s="229" t="s">
        <v>128</v>
      </c>
      <c r="E138" s="40"/>
      <c r="F138" s="230" t="s">
        <v>138</v>
      </c>
      <c r="G138" s="40"/>
      <c r="H138" s="40"/>
      <c r="I138" s="231"/>
      <c r="J138" s="40"/>
      <c r="K138" s="40"/>
      <c r="L138" s="44"/>
      <c r="M138" s="232"/>
      <c r="N138" s="23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128</v>
      </c>
      <c r="AU138" s="17" t="s">
        <v>83</v>
      </c>
    </row>
    <row r="139" s="2" customFormat="1">
      <c r="A139" s="38"/>
      <c r="B139" s="39"/>
      <c r="C139" s="40"/>
      <c r="D139" s="234" t="s">
        <v>130</v>
      </c>
      <c r="E139" s="40"/>
      <c r="F139" s="235" t="s">
        <v>139</v>
      </c>
      <c r="G139" s="40"/>
      <c r="H139" s="40"/>
      <c r="I139" s="231"/>
      <c r="J139" s="40"/>
      <c r="K139" s="40"/>
      <c r="L139" s="44"/>
      <c r="M139" s="232"/>
      <c r="N139" s="23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130</v>
      </c>
      <c r="AU139" s="17" t="s">
        <v>83</v>
      </c>
    </row>
    <row r="140" s="13" customFormat="1">
      <c r="A140" s="13"/>
      <c r="B140" s="236"/>
      <c r="C140" s="237"/>
      <c r="D140" s="229" t="s">
        <v>132</v>
      </c>
      <c r="E140" s="238" t="s">
        <v>1</v>
      </c>
      <c r="F140" s="239" t="s">
        <v>140</v>
      </c>
      <c r="G140" s="237"/>
      <c r="H140" s="240">
        <v>38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132</v>
      </c>
      <c r="AU140" s="246" t="s">
        <v>83</v>
      </c>
      <c r="AV140" s="13" t="s">
        <v>83</v>
      </c>
      <c r="AW140" s="13" t="s">
        <v>30</v>
      </c>
      <c r="AX140" s="13" t="s">
        <v>73</v>
      </c>
      <c r="AY140" s="246" t="s">
        <v>120</v>
      </c>
    </row>
    <row r="141" s="14" customFormat="1">
      <c r="A141" s="14"/>
      <c r="B141" s="247"/>
      <c r="C141" s="248"/>
      <c r="D141" s="229" t="s">
        <v>132</v>
      </c>
      <c r="E141" s="249" t="s">
        <v>1</v>
      </c>
      <c r="F141" s="250" t="s">
        <v>134</v>
      </c>
      <c r="G141" s="248"/>
      <c r="H141" s="251">
        <v>38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132</v>
      </c>
      <c r="AU141" s="257" t="s">
        <v>83</v>
      </c>
      <c r="AV141" s="14" t="s">
        <v>126</v>
      </c>
      <c r="AW141" s="14" t="s">
        <v>30</v>
      </c>
      <c r="AX141" s="14" t="s">
        <v>81</v>
      </c>
      <c r="AY141" s="257" t="s">
        <v>120</v>
      </c>
    </row>
    <row r="142" s="2" customFormat="1" ht="24.15" customHeight="1">
      <c r="A142" s="38"/>
      <c r="B142" s="39"/>
      <c r="C142" s="215" t="s">
        <v>141</v>
      </c>
      <c r="D142" s="215" t="s">
        <v>122</v>
      </c>
      <c r="E142" s="216" t="s">
        <v>142</v>
      </c>
      <c r="F142" s="217" t="s">
        <v>143</v>
      </c>
      <c r="G142" s="218" t="s">
        <v>125</v>
      </c>
      <c r="H142" s="219">
        <v>34</v>
      </c>
      <c r="I142" s="220"/>
      <c r="J142" s="221">
        <f>ROUND(I142*H142,2)</f>
        <v>0</v>
      </c>
      <c r="K142" s="222"/>
      <c r="L142" s="44"/>
      <c r="M142" s="223" t="s">
        <v>1</v>
      </c>
      <c r="N142" s="224" t="s">
        <v>38</v>
      </c>
      <c r="O142" s="91"/>
      <c r="P142" s="225">
        <f>O142*H142</f>
        <v>0</v>
      </c>
      <c r="Q142" s="225">
        <v>0</v>
      </c>
      <c r="R142" s="225">
        <f>Q142*H142</f>
        <v>0</v>
      </c>
      <c r="S142" s="225">
        <v>0.28999999999999998</v>
      </c>
      <c r="T142" s="226">
        <f>S142*H142</f>
        <v>9.8599999999999994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126</v>
      </c>
      <c r="AT142" s="227" t="s">
        <v>122</v>
      </c>
      <c r="AU142" s="227" t="s">
        <v>83</v>
      </c>
      <c r="AY142" s="17" t="s">
        <v>120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81</v>
      </c>
      <c r="BK142" s="228">
        <f>ROUND(I142*H142,2)</f>
        <v>0</v>
      </c>
      <c r="BL142" s="17" t="s">
        <v>126</v>
      </c>
      <c r="BM142" s="227" t="s">
        <v>144</v>
      </c>
    </row>
    <row r="143" s="2" customFormat="1">
      <c r="A143" s="38"/>
      <c r="B143" s="39"/>
      <c r="C143" s="40"/>
      <c r="D143" s="229" t="s">
        <v>128</v>
      </c>
      <c r="E143" s="40"/>
      <c r="F143" s="230" t="s">
        <v>145</v>
      </c>
      <c r="G143" s="40"/>
      <c r="H143" s="40"/>
      <c r="I143" s="231"/>
      <c r="J143" s="40"/>
      <c r="K143" s="40"/>
      <c r="L143" s="44"/>
      <c r="M143" s="232"/>
      <c r="N143" s="23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128</v>
      </c>
      <c r="AU143" s="17" t="s">
        <v>83</v>
      </c>
    </row>
    <row r="144" s="2" customFormat="1">
      <c r="A144" s="38"/>
      <c r="B144" s="39"/>
      <c r="C144" s="40"/>
      <c r="D144" s="234" t="s">
        <v>130</v>
      </c>
      <c r="E144" s="40"/>
      <c r="F144" s="235" t="s">
        <v>146</v>
      </c>
      <c r="G144" s="40"/>
      <c r="H144" s="40"/>
      <c r="I144" s="231"/>
      <c r="J144" s="40"/>
      <c r="K144" s="40"/>
      <c r="L144" s="44"/>
      <c r="M144" s="232"/>
      <c r="N144" s="23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130</v>
      </c>
      <c r="AU144" s="17" t="s">
        <v>83</v>
      </c>
    </row>
    <row r="145" s="2" customFormat="1" ht="24.15" customHeight="1">
      <c r="A145" s="38"/>
      <c r="B145" s="39"/>
      <c r="C145" s="215" t="s">
        <v>126</v>
      </c>
      <c r="D145" s="215" t="s">
        <v>122</v>
      </c>
      <c r="E145" s="216" t="s">
        <v>147</v>
      </c>
      <c r="F145" s="217" t="s">
        <v>148</v>
      </c>
      <c r="G145" s="218" t="s">
        <v>125</v>
      </c>
      <c r="H145" s="219">
        <v>205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38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0.44</v>
      </c>
      <c r="T145" s="226">
        <f>S145*H145</f>
        <v>90.200000000000003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126</v>
      </c>
      <c r="AT145" s="227" t="s">
        <v>122</v>
      </c>
      <c r="AU145" s="227" t="s">
        <v>83</v>
      </c>
      <c r="AY145" s="17" t="s">
        <v>120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81</v>
      </c>
      <c r="BK145" s="228">
        <f>ROUND(I145*H145,2)</f>
        <v>0</v>
      </c>
      <c r="BL145" s="17" t="s">
        <v>126</v>
      </c>
      <c r="BM145" s="227" t="s">
        <v>149</v>
      </c>
    </row>
    <row r="146" s="2" customFormat="1">
      <c r="A146" s="38"/>
      <c r="B146" s="39"/>
      <c r="C146" s="40"/>
      <c r="D146" s="229" t="s">
        <v>128</v>
      </c>
      <c r="E146" s="40"/>
      <c r="F146" s="230" t="s">
        <v>150</v>
      </c>
      <c r="G146" s="40"/>
      <c r="H146" s="40"/>
      <c r="I146" s="231"/>
      <c r="J146" s="40"/>
      <c r="K146" s="40"/>
      <c r="L146" s="44"/>
      <c r="M146" s="232"/>
      <c r="N146" s="23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83</v>
      </c>
    </row>
    <row r="147" s="2" customFormat="1">
      <c r="A147" s="38"/>
      <c r="B147" s="39"/>
      <c r="C147" s="40"/>
      <c r="D147" s="234" t="s">
        <v>130</v>
      </c>
      <c r="E147" s="40"/>
      <c r="F147" s="235" t="s">
        <v>151</v>
      </c>
      <c r="G147" s="40"/>
      <c r="H147" s="40"/>
      <c r="I147" s="231"/>
      <c r="J147" s="40"/>
      <c r="K147" s="40"/>
      <c r="L147" s="44"/>
      <c r="M147" s="232"/>
      <c r="N147" s="23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130</v>
      </c>
      <c r="AU147" s="17" t="s">
        <v>83</v>
      </c>
    </row>
    <row r="148" s="13" customFormat="1">
      <c r="A148" s="13"/>
      <c r="B148" s="236"/>
      <c r="C148" s="237"/>
      <c r="D148" s="229" t="s">
        <v>132</v>
      </c>
      <c r="E148" s="238" t="s">
        <v>1</v>
      </c>
      <c r="F148" s="239" t="s">
        <v>152</v>
      </c>
      <c r="G148" s="237"/>
      <c r="H148" s="240">
        <v>205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132</v>
      </c>
      <c r="AU148" s="246" t="s">
        <v>83</v>
      </c>
      <c r="AV148" s="13" t="s">
        <v>83</v>
      </c>
      <c r="AW148" s="13" t="s">
        <v>30</v>
      </c>
      <c r="AX148" s="13" t="s">
        <v>81</v>
      </c>
      <c r="AY148" s="246" t="s">
        <v>120</v>
      </c>
    </row>
    <row r="149" s="2" customFormat="1" ht="24.15" customHeight="1">
      <c r="A149" s="38"/>
      <c r="B149" s="39"/>
      <c r="C149" s="215" t="s">
        <v>153</v>
      </c>
      <c r="D149" s="215" t="s">
        <v>122</v>
      </c>
      <c r="E149" s="216" t="s">
        <v>154</v>
      </c>
      <c r="F149" s="217" t="s">
        <v>155</v>
      </c>
      <c r="G149" s="218" t="s">
        <v>125</v>
      </c>
      <c r="H149" s="219">
        <v>14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38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0.32500000000000001</v>
      </c>
      <c r="T149" s="226">
        <f>S149*H149</f>
        <v>4.5499999999999998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126</v>
      </c>
      <c r="AT149" s="227" t="s">
        <v>122</v>
      </c>
      <c r="AU149" s="227" t="s">
        <v>83</v>
      </c>
      <c r="AY149" s="17" t="s">
        <v>120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81</v>
      </c>
      <c r="BK149" s="228">
        <f>ROUND(I149*H149,2)</f>
        <v>0</v>
      </c>
      <c r="BL149" s="17" t="s">
        <v>126</v>
      </c>
      <c r="BM149" s="227" t="s">
        <v>156</v>
      </c>
    </row>
    <row r="150" s="2" customFormat="1">
      <c r="A150" s="38"/>
      <c r="B150" s="39"/>
      <c r="C150" s="40"/>
      <c r="D150" s="229" t="s">
        <v>128</v>
      </c>
      <c r="E150" s="40"/>
      <c r="F150" s="230" t="s">
        <v>157</v>
      </c>
      <c r="G150" s="40"/>
      <c r="H150" s="40"/>
      <c r="I150" s="231"/>
      <c r="J150" s="40"/>
      <c r="K150" s="40"/>
      <c r="L150" s="44"/>
      <c r="M150" s="232"/>
      <c r="N150" s="23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128</v>
      </c>
      <c r="AU150" s="17" t="s">
        <v>83</v>
      </c>
    </row>
    <row r="151" s="2" customFormat="1">
      <c r="A151" s="38"/>
      <c r="B151" s="39"/>
      <c r="C151" s="40"/>
      <c r="D151" s="234" t="s">
        <v>130</v>
      </c>
      <c r="E151" s="40"/>
      <c r="F151" s="235" t="s">
        <v>158</v>
      </c>
      <c r="G151" s="40"/>
      <c r="H151" s="40"/>
      <c r="I151" s="231"/>
      <c r="J151" s="40"/>
      <c r="K151" s="40"/>
      <c r="L151" s="44"/>
      <c r="M151" s="232"/>
      <c r="N151" s="23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130</v>
      </c>
      <c r="AU151" s="17" t="s">
        <v>83</v>
      </c>
    </row>
    <row r="152" s="13" customFormat="1">
      <c r="A152" s="13"/>
      <c r="B152" s="236"/>
      <c r="C152" s="237"/>
      <c r="D152" s="229" t="s">
        <v>132</v>
      </c>
      <c r="E152" s="238" t="s">
        <v>1</v>
      </c>
      <c r="F152" s="239" t="s">
        <v>159</v>
      </c>
      <c r="G152" s="237"/>
      <c r="H152" s="240">
        <v>14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132</v>
      </c>
      <c r="AU152" s="246" t="s">
        <v>83</v>
      </c>
      <c r="AV152" s="13" t="s">
        <v>83</v>
      </c>
      <c r="AW152" s="13" t="s">
        <v>30</v>
      </c>
      <c r="AX152" s="13" t="s">
        <v>81</v>
      </c>
      <c r="AY152" s="246" t="s">
        <v>120</v>
      </c>
    </row>
    <row r="153" s="2" customFormat="1" ht="24.15" customHeight="1">
      <c r="A153" s="38"/>
      <c r="B153" s="39"/>
      <c r="C153" s="215" t="s">
        <v>160</v>
      </c>
      <c r="D153" s="215" t="s">
        <v>122</v>
      </c>
      <c r="E153" s="216" t="s">
        <v>161</v>
      </c>
      <c r="F153" s="217" t="s">
        <v>162</v>
      </c>
      <c r="G153" s="218" t="s">
        <v>125</v>
      </c>
      <c r="H153" s="219">
        <v>4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38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0.22</v>
      </c>
      <c r="T153" s="226">
        <f>S153*H153</f>
        <v>0.88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126</v>
      </c>
      <c r="AT153" s="227" t="s">
        <v>122</v>
      </c>
      <c r="AU153" s="227" t="s">
        <v>83</v>
      </c>
      <c r="AY153" s="17" t="s">
        <v>120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81</v>
      </c>
      <c r="BK153" s="228">
        <f>ROUND(I153*H153,2)</f>
        <v>0</v>
      </c>
      <c r="BL153" s="17" t="s">
        <v>126</v>
      </c>
      <c r="BM153" s="227" t="s">
        <v>163</v>
      </c>
    </row>
    <row r="154" s="2" customFormat="1">
      <c r="A154" s="38"/>
      <c r="B154" s="39"/>
      <c r="C154" s="40"/>
      <c r="D154" s="229" t="s">
        <v>128</v>
      </c>
      <c r="E154" s="40"/>
      <c r="F154" s="230" t="s">
        <v>164</v>
      </c>
      <c r="G154" s="40"/>
      <c r="H154" s="40"/>
      <c r="I154" s="231"/>
      <c r="J154" s="40"/>
      <c r="K154" s="40"/>
      <c r="L154" s="44"/>
      <c r="M154" s="232"/>
      <c r="N154" s="23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128</v>
      </c>
      <c r="AU154" s="17" t="s">
        <v>83</v>
      </c>
    </row>
    <row r="155" s="2" customFormat="1">
      <c r="A155" s="38"/>
      <c r="B155" s="39"/>
      <c r="C155" s="40"/>
      <c r="D155" s="234" t="s">
        <v>130</v>
      </c>
      <c r="E155" s="40"/>
      <c r="F155" s="235" t="s">
        <v>165</v>
      </c>
      <c r="G155" s="40"/>
      <c r="H155" s="40"/>
      <c r="I155" s="231"/>
      <c r="J155" s="40"/>
      <c r="K155" s="40"/>
      <c r="L155" s="44"/>
      <c r="M155" s="232"/>
      <c r="N155" s="23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130</v>
      </c>
      <c r="AU155" s="17" t="s">
        <v>83</v>
      </c>
    </row>
    <row r="156" s="13" customFormat="1">
      <c r="A156" s="13"/>
      <c r="B156" s="236"/>
      <c r="C156" s="237"/>
      <c r="D156" s="229" t="s">
        <v>132</v>
      </c>
      <c r="E156" s="238" t="s">
        <v>1</v>
      </c>
      <c r="F156" s="239" t="s">
        <v>166</v>
      </c>
      <c r="G156" s="237"/>
      <c r="H156" s="240">
        <v>4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132</v>
      </c>
      <c r="AU156" s="246" t="s">
        <v>83</v>
      </c>
      <c r="AV156" s="13" t="s">
        <v>83</v>
      </c>
      <c r="AW156" s="13" t="s">
        <v>30</v>
      </c>
      <c r="AX156" s="13" t="s">
        <v>81</v>
      </c>
      <c r="AY156" s="246" t="s">
        <v>120</v>
      </c>
    </row>
    <row r="157" s="2" customFormat="1" ht="33" customHeight="1">
      <c r="A157" s="38"/>
      <c r="B157" s="39"/>
      <c r="C157" s="215" t="s">
        <v>167</v>
      </c>
      <c r="D157" s="215" t="s">
        <v>122</v>
      </c>
      <c r="E157" s="216" t="s">
        <v>168</v>
      </c>
      <c r="F157" s="217" t="s">
        <v>169</v>
      </c>
      <c r="G157" s="218" t="s">
        <v>125</v>
      </c>
      <c r="H157" s="219">
        <v>1959.4000000000001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38</v>
      </c>
      <c r="O157" s="91"/>
      <c r="P157" s="225">
        <f>O157*H157</f>
        <v>0</v>
      </c>
      <c r="Q157" s="225">
        <v>6.9999999999999994E-05</v>
      </c>
      <c r="R157" s="225">
        <f>Q157*H157</f>
        <v>0.137158</v>
      </c>
      <c r="S157" s="225">
        <v>0.11500000000000001</v>
      </c>
      <c r="T157" s="226">
        <f>S157*H157</f>
        <v>225.33100000000002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126</v>
      </c>
      <c r="AT157" s="227" t="s">
        <v>122</v>
      </c>
      <c r="AU157" s="227" t="s">
        <v>83</v>
      </c>
      <c r="AY157" s="17" t="s">
        <v>120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81</v>
      </c>
      <c r="BK157" s="228">
        <f>ROUND(I157*H157,2)</f>
        <v>0</v>
      </c>
      <c r="BL157" s="17" t="s">
        <v>126</v>
      </c>
      <c r="BM157" s="227" t="s">
        <v>170</v>
      </c>
    </row>
    <row r="158" s="2" customFormat="1">
      <c r="A158" s="38"/>
      <c r="B158" s="39"/>
      <c r="C158" s="40"/>
      <c r="D158" s="229" t="s">
        <v>128</v>
      </c>
      <c r="E158" s="40"/>
      <c r="F158" s="230" t="s">
        <v>171</v>
      </c>
      <c r="G158" s="40"/>
      <c r="H158" s="40"/>
      <c r="I158" s="231"/>
      <c r="J158" s="40"/>
      <c r="K158" s="40"/>
      <c r="L158" s="44"/>
      <c r="M158" s="232"/>
      <c r="N158" s="23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128</v>
      </c>
      <c r="AU158" s="17" t="s">
        <v>83</v>
      </c>
    </row>
    <row r="159" s="2" customFormat="1">
      <c r="A159" s="38"/>
      <c r="B159" s="39"/>
      <c r="C159" s="40"/>
      <c r="D159" s="234" t="s">
        <v>130</v>
      </c>
      <c r="E159" s="40"/>
      <c r="F159" s="235" t="s">
        <v>172</v>
      </c>
      <c r="G159" s="40"/>
      <c r="H159" s="40"/>
      <c r="I159" s="231"/>
      <c r="J159" s="40"/>
      <c r="K159" s="40"/>
      <c r="L159" s="44"/>
      <c r="M159" s="232"/>
      <c r="N159" s="23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130</v>
      </c>
      <c r="AU159" s="17" t="s">
        <v>83</v>
      </c>
    </row>
    <row r="160" s="13" customFormat="1">
      <c r="A160" s="13"/>
      <c r="B160" s="236"/>
      <c r="C160" s="237"/>
      <c r="D160" s="229" t="s">
        <v>132</v>
      </c>
      <c r="E160" s="238" t="s">
        <v>1</v>
      </c>
      <c r="F160" s="239" t="s">
        <v>173</v>
      </c>
      <c r="G160" s="237"/>
      <c r="H160" s="240">
        <v>4973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132</v>
      </c>
      <c r="AU160" s="246" t="s">
        <v>83</v>
      </c>
      <c r="AV160" s="13" t="s">
        <v>83</v>
      </c>
      <c r="AW160" s="13" t="s">
        <v>30</v>
      </c>
      <c r="AX160" s="13" t="s">
        <v>73</v>
      </c>
      <c r="AY160" s="246" t="s">
        <v>120</v>
      </c>
    </row>
    <row r="161" s="13" customFormat="1">
      <c r="A161" s="13"/>
      <c r="B161" s="236"/>
      <c r="C161" s="237"/>
      <c r="D161" s="229" t="s">
        <v>132</v>
      </c>
      <c r="E161" s="238" t="s">
        <v>1</v>
      </c>
      <c r="F161" s="239" t="s">
        <v>174</v>
      </c>
      <c r="G161" s="237"/>
      <c r="H161" s="240">
        <v>-3040.5999999999999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132</v>
      </c>
      <c r="AU161" s="246" t="s">
        <v>83</v>
      </c>
      <c r="AV161" s="13" t="s">
        <v>83</v>
      </c>
      <c r="AW161" s="13" t="s">
        <v>30</v>
      </c>
      <c r="AX161" s="13" t="s">
        <v>73</v>
      </c>
      <c r="AY161" s="246" t="s">
        <v>120</v>
      </c>
    </row>
    <row r="162" s="13" customFormat="1">
      <c r="A162" s="13"/>
      <c r="B162" s="236"/>
      <c r="C162" s="237"/>
      <c r="D162" s="229" t="s">
        <v>132</v>
      </c>
      <c r="E162" s="238" t="s">
        <v>1</v>
      </c>
      <c r="F162" s="239" t="s">
        <v>175</v>
      </c>
      <c r="G162" s="237"/>
      <c r="H162" s="240">
        <v>27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132</v>
      </c>
      <c r="AU162" s="246" t="s">
        <v>83</v>
      </c>
      <c r="AV162" s="13" t="s">
        <v>83</v>
      </c>
      <c r="AW162" s="13" t="s">
        <v>30</v>
      </c>
      <c r="AX162" s="13" t="s">
        <v>73</v>
      </c>
      <c r="AY162" s="246" t="s">
        <v>120</v>
      </c>
    </row>
    <row r="163" s="15" customFormat="1">
      <c r="A163" s="15"/>
      <c r="B163" s="258"/>
      <c r="C163" s="259"/>
      <c r="D163" s="229" t="s">
        <v>132</v>
      </c>
      <c r="E163" s="260" t="s">
        <v>1</v>
      </c>
      <c r="F163" s="261" t="s">
        <v>176</v>
      </c>
      <c r="G163" s="259"/>
      <c r="H163" s="260" t="s">
        <v>1</v>
      </c>
      <c r="I163" s="262"/>
      <c r="J163" s="259"/>
      <c r="K163" s="259"/>
      <c r="L163" s="263"/>
      <c r="M163" s="264"/>
      <c r="N163" s="265"/>
      <c r="O163" s="265"/>
      <c r="P163" s="265"/>
      <c r="Q163" s="265"/>
      <c r="R163" s="265"/>
      <c r="S163" s="265"/>
      <c r="T163" s="26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7" t="s">
        <v>132</v>
      </c>
      <c r="AU163" s="267" t="s">
        <v>83</v>
      </c>
      <c r="AV163" s="15" t="s">
        <v>81</v>
      </c>
      <c r="AW163" s="15" t="s">
        <v>30</v>
      </c>
      <c r="AX163" s="15" t="s">
        <v>73</v>
      </c>
      <c r="AY163" s="267" t="s">
        <v>120</v>
      </c>
    </row>
    <row r="164" s="14" customFormat="1">
      <c r="A164" s="14"/>
      <c r="B164" s="247"/>
      <c r="C164" s="248"/>
      <c r="D164" s="229" t="s">
        <v>132</v>
      </c>
      <c r="E164" s="249" t="s">
        <v>1</v>
      </c>
      <c r="F164" s="250" t="s">
        <v>134</v>
      </c>
      <c r="G164" s="248"/>
      <c r="H164" s="251">
        <v>1959.4000000000001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132</v>
      </c>
      <c r="AU164" s="257" t="s">
        <v>83</v>
      </c>
      <c r="AV164" s="14" t="s">
        <v>126</v>
      </c>
      <c r="AW164" s="14" t="s">
        <v>30</v>
      </c>
      <c r="AX164" s="14" t="s">
        <v>81</v>
      </c>
      <c r="AY164" s="257" t="s">
        <v>120</v>
      </c>
    </row>
    <row r="165" s="2" customFormat="1" ht="33" customHeight="1">
      <c r="A165" s="38"/>
      <c r="B165" s="39"/>
      <c r="C165" s="215" t="s">
        <v>177</v>
      </c>
      <c r="D165" s="215" t="s">
        <v>122</v>
      </c>
      <c r="E165" s="216" t="s">
        <v>178</v>
      </c>
      <c r="F165" s="217" t="s">
        <v>179</v>
      </c>
      <c r="G165" s="218" t="s">
        <v>180</v>
      </c>
      <c r="H165" s="219">
        <v>32.534999999999997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38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126</v>
      </c>
      <c r="AT165" s="227" t="s">
        <v>122</v>
      </c>
      <c r="AU165" s="227" t="s">
        <v>83</v>
      </c>
      <c r="AY165" s="17" t="s">
        <v>120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81</v>
      </c>
      <c r="BK165" s="228">
        <f>ROUND(I165*H165,2)</f>
        <v>0</v>
      </c>
      <c r="BL165" s="17" t="s">
        <v>126</v>
      </c>
      <c r="BM165" s="227" t="s">
        <v>181</v>
      </c>
    </row>
    <row r="166" s="2" customFormat="1">
      <c r="A166" s="38"/>
      <c r="B166" s="39"/>
      <c r="C166" s="40"/>
      <c r="D166" s="229" t="s">
        <v>128</v>
      </c>
      <c r="E166" s="40"/>
      <c r="F166" s="230" t="s">
        <v>182</v>
      </c>
      <c r="G166" s="40"/>
      <c r="H166" s="40"/>
      <c r="I166" s="231"/>
      <c r="J166" s="40"/>
      <c r="K166" s="40"/>
      <c r="L166" s="44"/>
      <c r="M166" s="232"/>
      <c r="N166" s="23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128</v>
      </c>
      <c r="AU166" s="17" t="s">
        <v>83</v>
      </c>
    </row>
    <row r="167" s="2" customFormat="1">
      <c r="A167" s="38"/>
      <c r="B167" s="39"/>
      <c r="C167" s="40"/>
      <c r="D167" s="234" t="s">
        <v>130</v>
      </c>
      <c r="E167" s="40"/>
      <c r="F167" s="235" t="s">
        <v>183</v>
      </c>
      <c r="G167" s="40"/>
      <c r="H167" s="40"/>
      <c r="I167" s="231"/>
      <c r="J167" s="40"/>
      <c r="K167" s="40"/>
      <c r="L167" s="44"/>
      <c r="M167" s="232"/>
      <c r="N167" s="23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83</v>
      </c>
    </row>
    <row r="168" s="13" customFormat="1">
      <c r="A168" s="13"/>
      <c r="B168" s="236"/>
      <c r="C168" s="237"/>
      <c r="D168" s="229" t="s">
        <v>132</v>
      </c>
      <c r="E168" s="238" t="s">
        <v>1</v>
      </c>
      <c r="F168" s="239" t="s">
        <v>184</v>
      </c>
      <c r="G168" s="237"/>
      <c r="H168" s="240">
        <v>32.534999999999997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132</v>
      </c>
      <c r="AU168" s="246" t="s">
        <v>83</v>
      </c>
      <c r="AV168" s="13" t="s">
        <v>83</v>
      </c>
      <c r="AW168" s="13" t="s">
        <v>30</v>
      </c>
      <c r="AX168" s="13" t="s">
        <v>81</v>
      </c>
      <c r="AY168" s="246" t="s">
        <v>120</v>
      </c>
    </row>
    <row r="169" s="2" customFormat="1" ht="33" customHeight="1">
      <c r="A169" s="38"/>
      <c r="B169" s="39"/>
      <c r="C169" s="215" t="s">
        <v>185</v>
      </c>
      <c r="D169" s="215" t="s">
        <v>122</v>
      </c>
      <c r="E169" s="216" t="s">
        <v>186</v>
      </c>
      <c r="F169" s="217" t="s">
        <v>187</v>
      </c>
      <c r="G169" s="218" t="s">
        <v>180</v>
      </c>
      <c r="H169" s="219">
        <v>52.5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38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126</v>
      </c>
      <c r="AT169" s="227" t="s">
        <v>122</v>
      </c>
      <c r="AU169" s="227" t="s">
        <v>83</v>
      </c>
      <c r="AY169" s="17" t="s">
        <v>120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81</v>
      </c>
      <c r="BK169" s="228">
        <f>ROUND(I169*H169,2)</f>
        <v>0</v>
      </c>
      <c r="BL169" s="17" t="s">
        <v>126</v>
      </c>
      <c r="BM169" s="227" t="s">
        <v>188</v>
      </c>
    </row>
    <row r="170" s="2" customFormat="1">
      <c r="A170" s="38"/>
      <c r="B170" s="39"/>
      <c r="C170" s="40"/>
      <c r="D170" s="229" t="s">
        <v>128</v>
      </c>
      <c r="E170" s="40"/>
      <c r="F170" s="230" t="s">
        <v>189</v>
      </c>
      <c r="G170" s="40"/>
      <c r="H170" s="40"/>
      <c r="I170" s="231"/>
      <c r="J170" s="40"/>
      <c r="K170" s="40"/>
      <c r="L170" s="44"/>
      <c r="M170" s="232"/>
      <c r="N170" s="23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128</v>
      </c>
      <c r="AU170" s="17" t="s">
        <v>83</v>
      </c>
    </row>
    <row r="171" s="2" customFormat="1">
      <c r="A171" s="38"/>
      <c r="B171" s="39"/>
      <c r="C171" s="40"/>
      <c r="D171" s="234" t="s">
        <v>130</v>
      </c>
      <c r="E171" s="40"/>
      <c r="F171" s="235" t="s">
        <v>190</v>
      </c>
      <c r="G171" s="40"/>
      <c r="H171" s="40"/>
      <c r="I171" s="231"/>
      <c r="J171" s="40"/>
      <c r="K171" s="40"/>
      <c r="L171" s="44"/>
      <c r="M171" s="232"/>
      <c r="N171" s="23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130</v>
      </c>
      <c r="AU171" s="17" t="s">
        <v>83</v>
      </c>
    </row>
    <row r="172" s="13" customFormat="1">
      <c r="A172" s="13"/>
      <c r="B172" s="236"/>
      <c r="C172" s="237"/>
      <c r="D172" s="229" t="s">
        <v>132</v>
      </c>
      <c r="E172" s="238" t="s">
        <v>1</v>
      </c>
      <c r="F172" s="239" t="s">
        <v>191</v>
      </c>
      <c r="G172" s="237"/>
      <c r="H172" s="240">
        <v>52.5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132</v>
      </c>
      <c r="AU172" s="246" t="s">
        <v>83</v>
      </c>
      <c r="AV172" s="13" t="s">
        <v>83</v>
      </c>
      <c r="AW172" s="13" t="s">
        <v>30</v>
      </c>
      <c r="AX172" s="13" t="s">
        <v>81</v>
      </c>
      <c r="AY172" s="246" t="s">
        <v>120</v>
      </c>
    </row>
    <row r="173" s="2" customFormat="1" ht="37.8" customHeight="1">
      <c r="A173" s="38"/>
      <c r="B173" s="39"/>
      <c r="C173" s="215" t="s">
        <v>192</v>
      </c>
      <c r="D173" s="215" t="s">
        <v>122</v>
      </c>
      <c r="E173" s="216" t="s">
        <v>193</v>
      </c>
      <c r="F173" s="217" t="s">
        <v>194</v>
      </c>
      <c r="G173" s="218" t="s">
        <v>180</v>
      </c>
      <c r="H173" s="219">
        <v>85.034999999999997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38</v>
      </c>
      <c r="O173" s="91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126</v>
      </c>
      <c r="AT173" s="227" t="s">
        <v>122</v>
      </c>
      <c r="AU173" s="227" t="s">
        <v>83</v>
      </c>
      <c r="AY173" s="17" t="s">
        <v>120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81</v>
      </c>
      <c r="BK173" s="228">
        <f>ROUND(I173*H173,2)</f>
        <v>0</v>
      </c>
      <c r="BL173" s="17" t="s">
        <v>126</v>
      </c>
      <c r="BM173" s="227" t="s">
        <v>195</v>
      </c>
    </row>
    <row r="174" s="2" customFormat="1">
      <c r="A174" s="38"/>
      <c r="B174" s="39"/>
      <c r="C174" s="40"/>
      <c r="D174" s="229" t="s">
        <v>128</v>
      </c>
      <c r="E174" s="40"/>
      <c r="F174" s="230" t="s">
        <v>196</v>
      </c>
      <c r="G174" s="40"/>
      <c r="H174" s="40"/>
      <c r="I174" s="231"/>
      <c r="J174" s="40"/>
      <c r="K174" s="40"/>
      <c r="L174" s="44"/>
      <c r="M174" s="232"/>
      <c r="N174" s="23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128</v>
      </c>
      <c r="AU174" s="17" t="s">
        <v>83</v>
      </c>
    </row>
    <row r="175" s="2" customFormat="1">
      <c r="A175" s="38"/>
      <c r="B175" s="39"/>
      <c r="C175" s="40"/>
      <c r="D175" s="234" t="s">
        <v>130</v>
      </c>
      <c r="E175" s="40"/>
      <c r="F175" s="235" t="s">
        <v>197</v>
      </c>
      <c r="G175" s="40"/>
      <c r="H175" s="40"/>
      <c r="I175" s="231"/>
      <c r="J175" s="40"/>
      <c r="K175" s="40"/>
      <c r="L175" s="44"/>
      <c r="M175" s="232"/>
      <c r="N175" s="23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130</v>
      </c>
      <c r="AU175" s="17" t="s">
        <v>83</v>
      </c>
    </row>
    <row r="176" s="13" customFormat="1">
      <c r="A176" s="13"/>
      <c r="B176" s="236"/>
      <c r="C176" s="237"/>
      <c r="D176" s="229" t="s">
        <v>132</v>
      </c>
      <c r="E176" s="238" t="s">
        <v>1</v>
      </c>
      <c r="F176" s="239" t="s">
        <v>198</v>
      </c>
      <c r="G176" s="237"/>
      <c r="H176" s="240">
        <v>32.534999999999997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132</v>
      </c>
      <c r="AU176" s="246" t="s">
        <v>83</v>
      </c>
      <c r="AV176" s="13" t="s">
        <v>83</v>
      </c>
      <c r="AW176" s="13" t="s">
        <v>30</v>
      </c>
      <c r="AX176" s="13" t="s">
        <v>73</v>
      </c>
      <c r="AY176" s="246" t="s">
        <v>120</v>
      </c>
    </row>
    <row r="177" s="13" customFormat="1">
      <c r="A177" s="13"/>
      <c r="B177" s="236"/>
      <c r="C177" s="237"/>
      <c r="D177" s="229" t="s">
        <v>132</v>
      </c>
      <c r="E177" s="238" t="s">
        <v>1</v>
      </c>
      <c r="F177" s="239" t="s">
        <v>199</v>
      </c>
      <c r="G177" s="237"/>
      <c r="H177" s="240">
        <v>52.5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132</v>
      </c>
      <c r="AU177" s="246" t="s">
        <v>83</v>
      </c>
      <c r="AV177" s="13" t="s">
        <v>83</v>
      </c>
      <c r="AW177" s="13" t="s">
        <v>30</v>
      </c>
      <c r="AX177" s="13" t="s">
        <v>73</v>
      </c>
      <c r="AY177" s="246" t="s">
        <v>120</v>
      </c>
    </row>
    <row r="178" s="14" customFormat="1">
      <c r="A178" s="14"/>
      <c r="B178" s="247"/>
      <c r="C178" s="248"/>
      <c r="D178" s="229" t="s">
        <v>132</v>
      </c>
      <c r="E178" s="249" t="s">
        <v>1</v>
      </c>
      <c r="F178" s="250" t="s">
        <v>134</v>
      </c>
      <c r="G178" s="248"/>
      <c r="H178" s="251">
        <v>85.034999999999997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132</v>
      </c>
      <c r="AU178" s="257" t="s">
        <v>83</v>
      </c>
      <c r="AV178" s="14" t="s">
        <v>126</v>
      </c>
      <c r="AW178" s="14" t="s">
        <v>30</v>
      </c>
      <c r="AX178" s="14" t="s">
        <v>81</v>
      </c>
      <c r="AY178" s="257" t="s">
        <v>120</v>
      </c>
    </row>
    <row r="179" s="2" customFormat="1" ht="37.8" customHeight="1">
      <c r="A179" s="38"/>
      <c r="B179" s="39"/>
      <c r="C179" s="215" t="s">
        <v>200</v>
      </c>
      <c r="D179" s="215" t="s">
        <v>122</v>
      </c>
      <c r="E179" s="216" t="s">
        <v>201</v>
      </c>
      <c r="F179" s="217" t="s">
        <v>202</v>
      </c>
      <c r="G179" s="218" t="s">
        <v>180</v>
      </c>
      <c r="H179" s="219">
        <v>850.35000000000002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38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126</v>
      </c>
      <c r="AT179" s="227" t="s">
        <v>122</v>
      </c>
      <c r="AU179" s="227" t="s">
        <v>83</v>
      </c>
      <c r="AY179" s="17" t="s">
        <v>120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81</v>
      </c>
      <c r="BK179" s="228">
        <f>ROUND(I179*H179,2)</f>
        <v>0</v>
      </c>
      <c r="BL179" s="17" t="s">
        <v>126</v>
      </c>
      <c r="BM179" s="227" t="s">
        <v>203</v>
      </c>
    </row>
    <row r="180" s="2" customFormat="1">
      <c r="A180" s="38"/>
      <c r="B180" s="39"/>
      <c r="C180" s="40"/>
      <c r="D180" s="229" t="s">
        <v>128</v>
      </c>
      <c r="E180" s="40"/>
      <c r="F180" s="230" t="s">
        <v>204</v>
      </c>
      <c r="G180" s="40"/>
      <c r="H180" s="40"/>
      <c r="I180" s="231"/>
      <c r="J180" s="40"/>
      <c r="K180" s="40"/>
      <c r="L180" s="44"/>
      <c r="M180" s="232"/>
      <c r="N180" s="23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128</v>
      </c>
      <c r="AU180" s="17" t="s">
        <v>83</v>
      </c>
    </row>
    <row r="181" s="2" customFormat="1">
      <c r="A181" s="38"/>
      <c r="B181" s="39"/>
      <c r="C181" s="40"/>
      <c r="D181" s="234" t="s">
        <v>130</v>
      </c>
      <c r="E181" s="40"/>
      <c r="F181" s="235" t="s">
        <v>205</v>
      </c>
      <c r="G181" s="40"/>
      <c r="H181" s="40"/>
      <c r="I181" s="231"/>
      <c r="J181" s="40"/>
      <c r="K181" s="40"/>
      <c r="L181" s="44"/>
      <c r="M181" s="232"/>
      <c r="N181" s="23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130</v>
      </c>
      <c r="AU181" s="17" t="s">
        <v>83</v>
      </c>
    </row>
    <row r="182" s="13" customFormat="1">
      <c r="A182" s="13"/>
      <c r="B182" s="236"/>
      <c r="C182" s="237"/>
      <c r="D182" s="229" t="s">
        <v>132</v>
      </c>
      <c r="E182" s="237"/>
      <c r="F182" s="239" t="s">
        <v>206</v>
      </c>
      <c r="G182" s="237"/>
      <c r="H182" s="240">
        <v>850.35000000000002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132</v>
      </c>
      <c r="AU182" s="246" t="s">
        <v>83</v>
      </c>
      <c r="AV182" s="13" t="s">
        <v>83</v>
      </c>
      <c r="AW182" s="13" t="s">
        <v>4</v>
      </c>
      <c r="AX182" s="13" t="s">
        <v>81</v>
      </c>
      <c r="AY182" s="246" t="s">
        <v>120</v>
      </c>
    </row>
    <row r="183" s="2" customFormat="1" ht="24.15" customHeight="1">
      <c r="A183" s="38"/>
      <c r="B183" s="39"/>
      <c r="C183" s="215" t="s">
        <v>207</v>
      </c>
      <c r="D183" s="215" t="s">
        <v>122</v>
      </c>
      <c r="E183" s="216" t="s">
        <v>208</v>
      </c>
      <c r="F183" s="217" t="s">
        <v>209</v>
      </c>
      <c r="G183" s="218" t="s">
        <v>210</v>
      </c>
      <c r="H183" s="219">
        <v>153.06299999999999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38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126</v>
      </c>
      <c r="AT183" s="227" t="s">
        <v>122</v>
      </c>
      <c r="AU183" s="227" t="s">
        <v>83</v>
      </c>
      <c r="AY183" s="17" t="s">
        <v>120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81</v>
      </c>
      <c r="BK183" s="228">
        <f>ROUND(I183*H183,2)</f>
        <v>0</v>
      </c>
      <c r="BL183" s="17" t="s">
        <v>126</v>
      </c>
      <c r="BM183" s="227" t="s">
        <v>211</v>
      </c>
    </row>
    <row r="184" s="2" customFormat="1">
      <c r="A184" s="38"/>
      <c r="B184" s="39"/>
      <c r="C184" s="40"/>
      <c r="D184" s="229" t="s">
        <v>128</v>
      </c>
      <c r="E184" s="40"/>
      <c r="F184" s="230" t="s">
        <v>212</v>
      </c>
      <c r="G184" s="40"/>
      <c r="H184" s="40"/>
      <c r="I184" s="231"/>
      <c r="J184" s="40"/>
      <c r="K184" s="40"/>
      <c r="L184" s="44"/>
      <c r="M184" s="232"/>
      <c r="N184" s="23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128</v>
      </c>
      <c r="AU184" s="17" t="s">
        <v>83</v>
      </c>
    </row>
    <row r="185" s="2" customFormat="1">
      <c r="A185" s="38"/>
      <c r="B185" s="39"/>
      <c r="C185" s="40"/>
      <c r="D185" s="234" t="s">
        <v>130</v>
      </c>
      <c r="E185" s="40"/>
      <c r="F185" s="235" t="s">
        <v>213</v>
      </c>
      <c r="G185" s="40"/>
      <c r="H185" s="40"/>
      <c r="I185" s="231"/>
      <c r="J185" s="40"/>
      <c r="K185" s="40"/>
      <c r="L185" s="44"/>
      <c r="M185" s="232"/>
      <c r="N185" s="23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130</v>
      </c>
      <c r="AU185" s="17" t="s">
        <v>83</v>
      </c>
    </row>
    <row r="186" s="13" customFormat="1">
      <c r="A186" s="13"/>
      <c r="B186" s="236"/>
      <c r="C186" s="237"/>
      <c r="D186" s="229" t="s">
        <v>132</v>
      </c>
      <c r="E186" s="238" t="s">
        <v>1</v>
      </c>
      <c r="F186" s="239" t="s">
        <v>214</v>
      </c>
      <c r="G186" s="237"/>
      <c r="H186" s="240">
        <v>153.06299999999999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132</v>
      </c>
      <c r="AU186" s="246" t="s">
        <v>83</v>
      </c>
      <c r="AV186" s="13" t="s">
        <v>83</v>
      </c>
      <c r="AW186" s="13" t="s">
        <v>30</v>
      </c>
      <c r="AX186" s="13" t="s">
        <v>81</v>
      </c>
      <c r="AY186" s="246" t="s">
        <v>120</v>
      </c>
    </row>
    <row r="187" s="2" customFormat="1" ht="33" customHeight="1">
      <c r="A187" s="38"/>
      <c r="B187" s="39"/>
      <c r="C187" s="215" t="s">
        <v>215</v>
      </c>
      <c r="D187" s="215" t="s">
        <v>122</v>
      </c>
      <c r="E187" s="216" t="s">
        <v>216</v>
      </c>
      <c r="F187" s="217" t="s">
        <v>217</v>
      </c>
      <c r="G187" s="218" t="s">
        <v>180</v>
      </c>
      <c r="H187" s="219">
        <v>13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38</v>
      </c>
      <c r="O187" s="91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126</v>
      </c>
      <c r="AT187" s="227" t="s">
        <v>122</v>
      </c>
      <c r="AU187" s="227" t="s">
        <v>83</v>
      </c>
      <c r="AY187" s="17" t="s">
        <v>120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81</v>
      </c>
      <c r="BK187" s="228">
        <f>ROUND(I187*H187,2)</f>
        <v>0</v>
      </c>
      <c r="BL187" s="17" t="s">
        <v>126</v>
      </c>
      <c r="BM187" s="227" t="s">
        <v>218</v>
      </c>
    </row>
    <row r="188" s="2" customFormat="1">
      <c r="A188" s="38"/>
      <c r="B188" s="39"/>
      <c r="C188" s="40"/>
      <c r="D188" s="229" t="s">
        <v>128</v>
      </c>
      <c r="E188" s="40"/>
      <c r="F188" s="230" t="s">
        <v>219</v>
      </c>
      <c r="G188" s="40"/>
      <c r="H188" s="40"/>
      <c r="I188" s="231"/>
      <c r="J188" s="40"/>
      <c r="K188" s="40"/>
      <c r="L188" s="44"/>
      <c r="M188" s="232"/>
      <c r="N188" s="23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128</v>
      </c>
      <c r="AU188" s="17" t="s">
        <v>83</v>
      </c>
    </row>
    <row r="189" s="2" customFormat="1">
      <c r="A189" s="38"/>
      <c r="B189" s="39"/>
      <c r="C189" s="40"/>
      <c r="D189" s="234" t="s">
        <v>130</v>
      </c>
      <c r="E189" s="40"/>
      <c r="F189" s="235" t="s">
        <v>220</v>
      </c>
      <c r="G189" s="40"/>
      <c r="H189" s="40"/>
      <c r="I189" s="231"/>
      <c r="J189" s="40"/>
      <c r="K189" s="40"/>
      <c r="L189" s="44"/>
      <c r="M189" s="232"/>
      <c r="N189" s="23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130</v>
      </c>
      <c r="AU189" s="17" t="s">
        <v>83</v>
      </c>
    </row>
    <row r="190" s="13" customFormat="1">
      <c r="A190" s="13"/>
      <c r="B190" s="236"/>
      <c r="C190" s="237"/>
      <c r="D190" s="229" t="s">
        <v>132</v>
      </c>
      <c r="E190" s="238" t="s">
        <v>1</v>
      </c>
      <c r="F190" s="239" t="s">
        <v>221</v>
      </c>
      <c r="G190" s="237"/>
      <c r="H190" s="240">
        <v>8.1999999999999993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132</v>
      </c>
      <c r="AU190" s="246" t="s">
        <v>83</v>
      </c>
      <c r="AV190" s="13" t="s">
        <v>83</v>
      </c>
      <c r="AW190" s="13" t="s">
        <v>30</v>
      </c>
      <c r="AX190" s="13" t="s">
        <v>73</v>
      </c>
      <c r="AY190" s="246" t="s">
        <v>120</v>
      </c>
    </row>
    <row r="191" s="13" customFormat="1">
      <c r="A191" s="13"/>
      <c r="B191" s="236"/>
      <c r="C191" s="237"/>
      <c r="D191" s="229" t="s">
        <v>132</v>
      </c>
      <c r="E191" s="238" t="s">
        <v>1</v>
      </c>
      <c r="F191" s="239" t="s">
        <v>222</v>
      </c>
      <c r="G191" s="237"/>
      <c r="H191" s="240">
        <v>4.7999999999999998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132</v>
      </c>
      <c r="AU191" s="246" t="s">
        <v>83</v>
      </c>
      <c r="AV191" s="13" t="s">
        <v>83</v>
      </c>
      <c r="AW191" s="13" t="s">
        <v>30</v>
      </c>
      <c r="AX191" s="13" t="s">
        <v>73</v>
      </c>
      <c r="AY191" s="246" t="s">
        <v>120</v>
      </c>
    </row>
    <row r="192" s="14" customFormat="1">
      <c r="A192" s="14"/>
      <c r="B192" s="247"/>
      <c r="C192" s="248"/>
      <c r="D192" s="229" t="s">
        <v>132</v>
      </c>
      <c r="E192" s="249" t="s">
        <v>1</v>
      </c>
      <c r="F192" s="250" t="s">
        <v>134</v>
      </c>
      <c r="G192" s="248"/>
      <c r="H192" s="251">
        <v>13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132</v>
      </c>
      <c r="AU192" s="257" t="s">
        <v>83</v>
      </c>
      <c r="AV192" s="14" t="s">
        <v>126</v>
      </c>
      <c r="AW192" s="14" t="s">
        <v>30</v>
      </c>
      <c r="AX192" s="14" t="s">
        <v>81</v>
      </c>
      <c r="AY192" s="257" t="s">
        <v>120</v>
      </c>
    </row>
    <row r="193" s="2" customFormat="1" ht="16.5" customHeight="1">
      <c r="A193" s="38"/>
      <c r="B193" s="39"/>
      <c r="C193" s="268" t="s">
        <v>223</v>
      </c>
      <c r="D193" s="268" t="s">
        <v>224</v>
      </c>
      <c r="E193" s="269" t="s">
        <v>225</v>
      </c>
      <c r="F193" s="270" t="s">
        <v>226</v>
      </c>
      <c r="G193" s="271" t="s">
        <v>210</v>
      </c>
      <c r="H193" s="272">
        <v>8.6400000000000006</v>
      </c>
      <c r="I193" s="273"/>
      <c r="J193" s="274">
        <f>ROUND(I193*H193,2)</f>
        <v>0</v>
      </c>
      <c r="K193" s="275"/>
      <c r="L193" s="276"/>
      <c r="M193" s="277" t="s">
        <v>1</v>
      </c>
      <c r="N193" s="278" t="s">
        <v>38</v>
      </c>
      <c r="O193" s="91"/>
      <c r="P193" s="225">
        <f>O193*H193</f>
        <v>0</v>
      </c>
      <c r="Q193" s="225">
        <v>1</v>
      </c>
      <c r="R193" s="225">
        <f>Q193*H193</f>
        <v>8.6400000000000006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177</v>
      </c>
      <c r="AT193" s="227" t="s">
        <v>224</v>
      </c>
      <c r="AU193" s="227" t="s">
        <v>83</v>
      </c>
      <c r="AY193" s="17" t="s">
        <v>120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81</v>
      </c>
      <c r="BK193" s="228">
        <f>ROUND(I193*H193,2)</f>
        <v>0</v>
      </c>
      <c r="BL193" s="17" t="s">
        <v>126</v>
      </c>
      <c r="BM193" s="227" t="s">
        <v>227</v>
      </c>
    </row>
    <row r="194" s="2" customFormat="1">
      <c r="A194" s="38"/>
      <c r="B194" s="39"/>
      <c r="C194" s="40"/>
      <c r="D194" s="229" t="s">
        <v>128</v>
      </c>
      <c r="E194" s="40"/>
      <c r="F194" s="230" t="s">
        <v>226</v>
      </c>
      <c r="G194" s="40"/>
      <c r="H194" s="40"/>
      <c r="I194" s="231"/>
      <c r="J194" s="40"/>
      <c r="K194" s="40"/>
      <c r="L194" s="44"/>
      <c r="M194" s="232"/>
      <c r="N194" s="23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128</v>
      </c>
      <c r="AU194" s="17" t="s">
        <v>83</v>
      </c>
    </row>
    <row r="195" s="13" customFormat="1">
      <c r="A195" s="13"/>
      <c r="B195" s="236"/>
      <c r="C195" s="237"/>
      <c r="D195" s="229" t="s">
        <v>132</v>
      </c>
      <c r="E195" s="238" t="s">
        <v>1</v>
      </c>
      <c r="F195" s="239" t="s">
        <v>228</v>
      </c>
      <c r="G195" s="237"/>
      <c r="H195" s="240">
        <v>8.6400000000000006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132</v>
      </c>
      <c r="AU195" s="246" t="s">
        <v>83</v>
      </c>
      <c r="AV195" s="13" t="s">
        <v>83</v>
      </c>
      <c r="AW195" s="13" t="s">
        <v>30</v>
      </c>
      <c r="AX195" s="13" t="s">
        <v>81</v>
      </c>
      <c r="AY195" s="246" t="s">
        <v>120</v>
      </c>
    </row>
    <row r="196" s="2" customFormat="1" ht="16.5" customHeight="1">
      <c r="A196" s="38"/>
      <c r="B196" s="39"/>
      <c r="C196" s="268" t="s">
        <v>229</v>
      </c>
      <c r="D196" s="268" t="s">
        <v>224</v>
      </c>
      <c r="E196" s="269" t="s">
        <v>230</v>
      </c>
      <c r="F196" s="270" t="s">
        <v>231</v>
      </c>
      <c r="G196" s="271" t="s">
        <v>210</v>
      </c>
      <c r="H196" s="272">
        <v>14.76</v>
      </c>
      <c r="I196" s="273"/>
      <c r="J196" s="274">
        <f>ROUND(I196*H196,2)</f>
        <v>0</v>
      </c>
      <c r="K196" s="275"/>
      <c r="L196" s="276"/>
      <c r="M196" s="277" t="s">
        <v>1</v>
      </c>
      <c r="N196" s="278" t="s">
        <v>38</v>
      </c>
      <c r="O196" s="91"/>
      <c r="P196" s="225">
        <f>O196*H196</f>
        <v>0</v>
      </c>
      <c r="Q196" s="225">
        <v>1</v>
      </c>
      <c r="R196" s="225">
        <f>Q196*H196</f>
        <v>14.76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177</v>
      </c>
      <c r="AT196" s="227" t="s">
        <v>224</v>
      </c>
      <c r="AU196" s="227" t="s">
        <v>83</v>
      </c>
      <c r="AY196" s="17" t="s">
        <v>120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81</v>
      </c>
      <c r="BK196" s="228">
        <f>ROUND(I196*H196,2)</f>
        <v>0</v>
      </c>
      <c r="BL196" s="17" t="s">
        <v>126</v>
      </c>
      <c r="BM196" s="227" t="s">
        <v>232</v>
      </c>
    </row>
    <row r="197" s="2" customFormat="1">
      <c r="A197" s="38"/>
      <c r="B197" s="39"/>
      <c r="C197" s="40"/>
      <c r="D197" s="229" t="s">
        <v>128</v>
      </c>
      <c r="E197" s="40"/>
      <c r="F197" s="230" t="s">
        <v>231</v>
      </c>
      <c r="G197" s="40"/>
      <c r="H197" s="40"/>
      <c r="I197" s="231"/>
      <c r="J197" s="40"/>
      <c r="K197" s="40"/>
      <c r="L197" s="44"/>
      <c r="M197" s="232"/>
      <c r="N197" s="23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128</v>
      </c>
      <c r="AU197" s="17" t="s">
        <v>83</v>
      </c>
    </row>
    <row r="198" s="2" customFormat="1" ht="24.15" customHeight="1">
      <c r="A198" s="38"/>
      <c r="B198" s="39"/>
      <c r="C198" s="215" t="s">
        <v>8</v>
      </c>
      <c r="D198" s="215" t="s">
        <v>122</v>
      </c>
      <c r="E198" s="216" t="s">
        <v>233</v>
      </c>
      <c r="F198" s="217" t="s">
        <v>234</v>
      </c>
      <c r="G198" s="218" t="s">
        <v>125</v>
      </c>
      <c r="H198" s="219">
        <v>317.60000000000002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38</v>
      </c>
      <c r="O198" s="91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126</v>
      </c>
      <c r="AT198" s="227" t="s">
        <v>122</v>
      </c>
      <c r="AU198" s="227" t="s">
        <v>83</v>
      </c>
      <c r="AY198" s="17" t="s">
        <v>120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81</v>
      </c>
      <c r="BK198" s="228">
        <f>ROUND(I198*H198,2)</f>
        <v>0</v>
      </c>
      <c r="BL198" s="17" t="s">
        <v>126</v>
      </c>
      <c r="BM198" s="227" t="s">
        <v>235</v>
      </c>
    </row>
    <row r="199" s="2" customFormat="1">
      <c r="A199" s="38"/>
      <c r="B199" s="39"/>
      <c r="C199" s="40"/>
      <c r="D199" s="229" t="s">
        <v>128</v>
      </c>
      <c r="E199" s="40"/>
      <c r="F199" s="230" t="s">
        <v>236</v>
      </c>
      <c r="G199" s="40"/>
      <c r="H199" s="40"/>
      <c r="I199" s="231"/>
      <c r="J199" s="40"/>
      <c r="K199" s="40"/>
      <c r="L199" s="44"/>
      <c r="M199" s="232"/>
      <c r="N199" s="23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128</v>
      </c>
      <c r="AU199" s="17" t="s">
        <v>83</v>
      </c>
    </row>
    <row r="200" s="2" customFormat="1">
      <c r="A200" s="38"/>
      <c r="B200" s="39"/>
      <c r="C200" s="40"/>
      <c r="D200" s="234" t="s">
        <v>130</v>
      </c>
      <c r="E200" s="40"/>
      <c r="F200" s="235" t="s">
        <v>237</v>
      </c>
      <c r="G200" s="40"/>
      <c r="H200" s="40"/>
      <c r="I200" s="231"/>
      <c r="J200" s="40"/>
      <c r="K200" s="40"/>
      <c r="L200" s="44"/>
      <c r="M200" s="232"/>
      <c r="N200" s="23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83</v>
      </c>
    </row>
    <row r="201" s="13" customFormat="1">
      <c r="A201" s="13"/>
      <c r="B201" s="236"/>
      <c r="C201" s="237"/>
      <c r="D201" s="229" t="s">
        <v>132</v>
      </c>
      <c r="E201" s="238" t="s">
        <v>1</v>
      </c>
      <c r="F201" s="239" t="s">
        <v>238</v>
      </c>
      <c r="G201" s="237"/>
      <c r="H201" s="240">
        <v>210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132</v>
      </c>
      <c r="AU201" s="246" t="s">
        <v>83</v>
      </c>
      <c r="AV201" s="13" t="s">
        <v>83</v>
      </c>
      <c r="AW201" s="13" t="s">
        <v>30</v>
      </c>
      <c r="AX201" s="13" t="s">
        <v>73</v>
      </c>
      <c r="AY201" s="246" t="s">
        <v>120</v>
      </c>
    </row>
    <row r="202" s="13" customFormat="1">
      <c r="A202" s="13"/>
      <c r="B202" s="236"/>
      <c r="C202" s="237"/>
      <c r="D202" s="229" t="s">
        <v>132</v>
      </c>
      <c r="E202" s="238" t="s">
        <v>1</v>
      </c>
      <c r="F202" s="239" t="s">
        <v>239</v>
      </c>
      <c r="G202" s="237"/>
      <c r="H202" s="240">
        <v>107.59999999999999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132</v>
      </c>
      <c r="AU202" s="246" t="s">
        <v>83</v>
      </c>
      <c r="AV202" s="13" t="s">
        <v>83</v>
      </c>
      <c r="AW202" s="13" t="s">
        <v>30</v>
      </c>
      <c r="AX202" s="13" t="s">
        <v>73</v>
      </c>
      <c r="AY202" s="246" t="s">
        <v>120</v>
      </c>
    </row>
    <row r="203" s="14" customFormat="1">
      <c r="A203" s="14"/>
      <c r="B203" s="247"/>
      <c r="C203" s="248"/>
      <c r="D203" s="229" t="s">
        <v>132</v>
      </c>
      <c r="E203" s="249" t="s">
        <v>1</v>
      </c>
      <c r="F203" s="250" t="s">
        <v>134</v>
      </c>
      <c r="G203" s="248"/>
      <c r="H203" s="251">
        <v>317.60000000000002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132</v>
      </c>
      <c r="AU203" s="257" t="s">
        <v>83</v>
      </c>
      <c r="AV203" s="14" t="s">
        <v>126</v>
      </c>
      <c r="AW203" s="14" t="s">
        <v>30</v>
      </c>
      <c r="AX203" s="14" t="s">
        <v>81</v>
      </c>
      <c r="AY203" s="257" t="s">
        <v>120</v>
      </c>
    </row>
    <row r="204" s="2" customFormat="1" ht="24.15" customHeight="1">
      <c r="A204" s="38"/>
      <c r="B204" s="39"/>
      <c r="C204" s="215" t="s">
        <v>240</v>
      </c>
      <c r="D204" s="215" t="s">
        <v>122</v>
      </c>
      <c r="E204" s="216" t="s">
        <v>241</v>
      </c>
      <c r="F204" s="217" t="s">
        <v>242</v>
      </c>
      <c r="G204" s="218" t="s">
        <v>125</v>
      </c>
      <c r="H204" s="219">
        <v>100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38</v>
      </c>
      <c r="O204" s="91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126</v>
      </c>
      <c r="AT204" s="227" t="s">
        <v>122</v>
      </c>
      <c r="AU204" s="227" t="s">
        <v>83</v>
      </c>
      <c r="AY204" s="17" t="s">
        <v>120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81</v>
      </c>
      <c r="BK204" s="228">
        <f>ROUND(I204*H204,2)</f>
        <v>0</v>
      </c>
      <c r="BL204" s="17" t="s">
        <v>126</v>
      </c>
      <c r="BM204" s="227" t="s">
        <v>243</v>
      </c>
    </row>
    <row r="205" s="2" customFormat="1">
      <c r="A205" s="38"/>
      <c r="B205" s="39"/>
      <c r="C205" s="40"/>
      <c r="D205" s="229" t="s">
        <v>128</v>
      </c>
      <c r="E205" s="40"/>
      <c r="F205" s="230" t="s">
        <v>244</v>
      </c>
      <c r="G205" s="40"/>
      <c r="H205" s="40"/>
      <c r="I205" s="231"/>
      <c r="J205" s="40"/>
      <c r="K205" s="40"/>
      <c r="L205" s="44"/>
      <c r="M205" s="232"/>
      <c r="N205" s="23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128</v>
      </c>
      <c r="AU205" s="17" t="s">
        <v>83</v>
      </c>
    </row>
    <row r="206" s="2" customFormat="1">
      <c r="A206" s="38"/>
      <c r="B206" s="39"/>
      <c r="C206" s="40"/>
      <c r="D206" s="234" t="s">
        <v>130</v>
      </c>
      <c r="E206" s="40"/>
      <c r="F206" s="235" t="s">
        <v>245</v>
      </c>
      <c r="G206" s="40"/>
      <c r="H206" s="40"/>
      <c r="I206" s="231"/>
      <c r="J206" s="40"/>
      <c r="K206" s="40"/>
      <c r="L206" s="44"/>
      <c r="M206" s="232"/>
      <c r="N206" s="23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130</v>
      </c>
      <c r="AU206" s="17" t="s">
        <v>83</v>
      </c>
    </row>
    <row r="207" s="13" customFormat="1">
      <c r="A207" s="13"/>
      <c r="B207" s="236"/>
      <c r="C207" s="237"/>
      <c r="D207" s="229" t="s">
        <v>132</v>
      </c>
      <c r="E207" s="238" t="s">
        <v>1</v>
      </c>
      <c r="F207" s="239" t="s">
        <v>246</v>
      </c>
      <c r="G207" s="237"/>
      <c r="H207" s="240">
        <v>100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132</v>
      </c>
      <c r="AU207" s="246" t="s">
        <v>83</v>
      </c>
      <c r="AV207" s="13" t="s">
        <v>83</v>
      </c>
      <c r="AW207" s="13" t="s">
        <v>30</v>
      </c>
      <c r="AX207" s="13" t="s">
        <v>81</v>
      </c>
      <c r="AY207" s="246" t="s">
        <v>120</v>
      </c>
    </row>
    <row r="208" s="2" customFormat="1" ht="16.5" customHeight="1">
      <c r="A208" s="38"/>
      <c r="B208" s="39"/>
      <c r="C208" s="268" t="s">
        <v>247</v>
      </c>
      <c r="D208" s="268" t="s">
        <v>224</v>
      </c>
      <c r="E208" s="269" t="s">
        <v>230</v>
      </c>
      <c r="F208" s="270" t="s">
        <v>231</v>
      </c>
      <c r="G208" s="271" t="s">
        <v>210</v>
      </c>
      <c r="H208" s="272">
        <v>18</v>
      </c>
      <c r="I208" s="273"/>
      <c r="J208" s="274">
        <f>ROUND(I208*H208,2)</f>
        <v>0</v>
      </c>
      <c r="K208" s="275"/>
      <c r="L208" s="276"/>
      <c r="M208" s="277" t="s">
        <v>1</v>
      </c>
      <c r="N208" s="278" t="s">
        <v>38</v>
      </c>
      <c r="O208" s="91"/>
      <c r="P208" s="225">
        <f>O208*H208</f>
        <v>0</v>
      </c>
      <c r="Q208" s="225">
        <v>1</v>
      </c>
      <c r="R208" s="225">
        <f>Q208*H208</f>
        <v>18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177</v>
      </c>
      <c r="AT208" s="227" t="s">
        <v>224</v>
      </c>
      <c r="AU208" s="227" t="s">
        <v>83</v>
      </c>
      <c r="AY208" s="17" t="s">
        <v>120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81</v>
      </c>
      <c r="BK208" s="228">
        <f>ROUND(I208*H208,2)</f>
        <v>0</v>
      </c>
      <c r="BL208" s="17" t="s">
        <v>126</v>
      </c>
      <c r="BM208" s="227" t="s">
        <v>248</v>
      </c>
    </row>
    <row r="209" s="2" customFormat="1">
      <c r="A209" s="38"/>
      <c r="B209" s="39"/>
      <c r="C209" s="40"/>
      <c r="D209" s="229" t="s">
        <v>128</v>
      </c>
      <c r="E209" s="40"/>
      <c r="F209" s="230" t="s">
        <v>231</v>
      </c>
      <c r="G209" s="40"/>
      <c r="H209" s="40"/>
      <c r="I209" s="231"/>
      <c r="J209" s="40"/>
      <c r="K209" s="40"/>
      <c r="L209" s="44"/>
      <c r="M209" s="232"/>
      <c r="N209" s="23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128</v>
      </c>
      <c r="AU209" s="17" t="s">
        <v>83</v>
      </c>
    </row>
    <row r="210" s="13" customFormat="1">
      <c r="A210" s="13"/>
      <c r="B210" s="236"/>
      <c r="C210" s="237"/>
      <c r="D210" s="229" t="s">
        <v>132</v>
      </c>
      <c r="E210" s="238" t="s">
        <v>1</v>
      </c>
      <c r="F210" s="239" t="s">
        <v>249</v>
      </c>
      <c r="G210" s="237"/>
      <c r="H210" s="240">
        <v>18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132</v>
      </c>
      <c r="AU210" s="246" t="s">
        <v>83</v>
      </c>
      <c r="AV210" s="13" t="s">
        <v>83</v>
      </c>
      <c r="AW210" s="13" t="s">
        <v>30</v>
      </c>
      <c r="AX210" s="13" t="s">
        <v>81</v>
      </c>
      <c r="AY210" s="246" t="s">
        <v>120</v>
      </c>
    </row>
    <row r="211" s="2" customFormat="1" ht="24.15" customHeight="1">
      <c r="A211" s="38"/>
      <c r="B211" s="39"/>
      <c r="C211" s="215" t="s">
        <v>250</v>
      </c>
      <c r="D211" s="215" t="s">
        <v>122</v>
      </c>
      <c r="E211" s="216" t="s">
        <v>251</v>
      </c>
      <c r="F211" s="217" t="s">
        <v>252</v>
      </c>
      <c r="G211" s="218" t="s">
        <v>125</v>
      </c>
      <c r="H211" s="219">
        <v>100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38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126</v>
      </c>
      <c r="AT211" s="227" t="s">
        <v>122</v>
      </c>
      <c r="AU211" s="227" t="s">
        <v>83</v>
      </c>
      <c r="AY211" s="17" t="s">
        <v>120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81</v>
      </c>
      <c r="BK211" s="228">
        <f>ROUND(I211*H211,2)</f>
        <v>0</v>
      </c>
      <c r="BL211" s="17" t="s">
        <v>126</v>
      </c>
      <c r="BM211" s="227" t="s">
        <v>253</v>
      </c>
    </row>
    <row r="212" s="2" customFormat="1">
      <c r="A212" s="38"/>
      <c r="B212" s="39"/>
      <c r="C212" s="40"/>
      <c r="D212" s="229" t="s">
        <v>128</v>
      </c>
      <c r="E212" s="40"/>
      <c r="F212" s="230" t="s">
        <v>254</v>
      </c>
      <c r="G212" s="40"/>
      <c r="H212" s="40"/>
      <c r="I212" s="231"/>
      <c r="J212" s="40"/>
      <c r="K212" s="40"/>
      <c r="L212" s="44"/>
      <c r="M212" s="232"/>
      <c r="N212" s="23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128</v>
      </c>
      <c r="AU212" s="17" t="s">
        <v>83</v>
      </c>
    </row>
    <row r="213" s="2" customFormat="1">
      <c r="A213" s="38"/>
      <c r="B213" s="39"/>
      <c r="C213" s="40"/>
      <c r="D213" s="234" t="s">
        <v>130</v>
      </c>
      <c r="E213" s="40"/>
      <c r="F213" s="235" t="s">
        <v>255</v>
      </c>
      <c r="G213" s="40"/>
      <c r="H213" s="40"/>
      <c r="I213" s="231"/>
      <c r="J213" s="40"/>
      <c r="K213" s="40"/>
      <c r="L213" s="44"/>
      <c r="M213" s="232"/>
      <c r="N213" s="23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130</v>
      </c>
      <c r="AU213" s="17" t="s">
        <v>83</v>
      </c>
    </row>
    <row r="214" s="2" customFormat="1" ht="16.5" customHeight="1">
      <c r="A214" s="38"/>
      <c r="B214" s="39"/>
      <c r="C214" s="268" t="s">
        <v>256</v>
      </c>
      <c r="D214" s="268" t="s">
        <v>224</v>
      </c>
      <c r="E214" s="269" t="s">
        <v>257</v>
      </c>
      <c r="F214" s="270" t="s">
        <v>258</v>
      </c>
      <c r="G214" s="271" t="s">
        <v>259</v>
      </c>
      <c r="H214" s="272">
        <v>2</v>
      </c>
      <c r="I214" s="273"/>
      <c r="J214" s="274">
        <f>ROUND(I214*H214,2)</f>
        <v>0</v>
      </c>
      <c r="K214" s="275"/>
      <c r="L214" s="276"/>
      <c r="M214" s="277" t="s">
        <v>1</v>
      </c>
      <c r="N214" s="278" t="s">
        <v>38</v>
      </c>
      <c r="O214" s="91"/>
      <c r="P214" s="225">
        <f>O214*H214</f>
        <v>0</v>
      </c>
      <c r="Q214" s="225">
        <v>0.001</v>
      </c>
      <c r="R214" s="225">
        <f>Q214*H214</f>
        <v>0.002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177</v>
      </c>
      <c r="AT214" s="227" t="s">
        <v>224</v>
      </c>
      <c r="AU214" s="227" t="s">
        <v>83</v>
      </c>
      <c r="AY214" s="17" t="s">
        <v>120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81</v>
      </c>
      <c r="BK214" s="228">
        <f>ROUND(I214*H214,2)</f>
        <v>0</v>
      </c>
      <c r="BL214" s="17" t="s">
        <v>126</v>
      </c>
      <c r="BM214" s="227" t="s">
        <v>260</v>
      </c>
    </row>
    <row r="215" s="2" customFormat="1">
      <c r="A215" s="38"/>
      <c r="B215" s="39"/>
      <c r="C215" s="40"/>
      <c r="D215" s="229" t="s">
        <v>128</v>
      </c>
      <c r="E215" s="40"/>
      <c r="F215" s="230" t="s">
        <v>258</v>
      </c>
      <c r="G215" s="40"/>
      <c r="H215" s="40"/>
      <c r="I215" s="231"/>
      <c r="J215" s="40"/>
      <c r="K215" s="40"/>
      <c r="L215" s="44"/>
      <c r="M215" s="232"/>
      <c r="N215" s="23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128</v>
      </c>
      <c r="AU215" s="17" t="s">
        <v>83</v>
      </c>
    </row>
    <row r="216" s="13" customFormat="1">
      <c r="A216" s="13"/>
      <c r="B216" s="236"/>
      <c r="C216" s="237"/>
      <c r="D216" s="229" t="s">
        <v>132</v>
      </c>
      <c r="E216" s="237"/>
      <c r="F216" s="239" t="s">
        <v>261</v>
      </c>
      <c r="G216" s="237"/>
      <c r="H216" s="240">
        <v>2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132</v>
      </c>
      <c r="AU216" s="246" t="s">
        <v>83</v>
      </c>
      <c r="AV216" s="13" t="s">
        <v>83</v>
      </c>
      <c r="AW216" s="13" t="s">
        <v>4</v>
      </c>
      <c r="AX216" s="13" t="s">
        <v>81</v>
      </c>
      <c r="AY216" s="246" t="s">
        <v>120</v>
      </c>
    </row>
    <row r="217" s="2" customFormat="1" ht="24.15" customHeight="1">
      <c r="A217" s="38"/>
      <c r="B217" s="39"/>
      <c r="C217" s="215" t="s">
        <v>262</v>
      </c>
      <c r="D217" s="215" t="s">
        <v>122</v>
      </c>
      <c r="E217" s="216" t="s">
        <v>263</v>
      </c>
      <c r="F217" s="217" t="s">
        <v>264</v>
      </c>
      <c r="G217" s="218" t="s">
        <v>125</v>
      </c>
      <c r="H217" s="219">
        <v>106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38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126</v>
      </c>
      <c r="AT217" s="227" t="s">
        <v>122</v>
      </c>
      <c r="AU217" s="227" t="s">
        <v>83</v>
      </c>
      <c r="AY217" s="17" t="s">
        <v>120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81</v>
      </c>
      <c r="BK217" s="228">
        <f>ROUND(I217*H217,2)</f>
        <v>0</v>
      </c>
      <c r="BL217" s="17" t="s">
        <v>126</v>
      </c>
      <c r="BM217" s="227" t="s">
        <v>265</v>
      </c>
    </row>
    <row r="218" s="2" customFormat="1">
      <c r="A218" s="38"/>
      <c r="B218" s="39"/>
      <c r="C218" s="40"/>
      <c r="D218" s="229" t="s">
        <v>128</v>
      </c>
      <c r="E218" s="40"/>
      <c r="F218" s="230" t="s">
        <v>266</v>
      </c>
      <c r="G218" s="40"/>
      <c r="H218" s="40"/>
      <c r="I218" s="231"/>
      <c r="J218" s="40"/>
      <c r="K218" s="40"/>
      <c r="L218" s="44"/>
      <c r="M218" s="232"/>
      <c r="N218" s="23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128</v>
      </c>
      <c r="AU218" s="17" t="s">
        <v>83</v>
      </c>
    </row>
    <row r="219" s="2" customFormat="1">
      <c r="A219" s="38"/>
      <c r="B219" s="39"/>
      <c r="C219" s="40"/>
      <c r="D219" s="234" t="s">
        <v>130</v>
      </c>
      <c r="E219" s="40"/>
      <c r="F219" s="235" t="s">
        <v>267</v>
      </c>
      <c r="G219" s="40"/>
      <c r="H219" s="40"/>
      <c r="I219" s="231"/>
      <c r="J219" s="40"/>
      <c r="K219" s="40"/>
      <c r="L219" s="44"/>
      <c r="M219" s="232"/>
      <c r="N219" s="23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130</v>
      </c>
      <c r="AU219" s="17" t="s">
        <v>83</v>
      </c>
    </row>
    <row r="220" s="2" customFormat="1" ht="16.5" customHeight="1">
      <c r="A220" s="38"/>
      <c r="B220" s="39"/>
      <c r="C220" s="268" t="s">
        <v>268</v>
      </c>
      <c r="D220" s="268" t="s">
        <v>224</v>
      </c>
      <c r="E220" s="269" t="s">
        <v>257</v>
      </c>
      <c r="F220" s="270" t="s">
        <v>258</v>
      </c>
      <c r="G220" s="271" t="s">
        <v>259</v>
      </c>
      <c r="H220" s="272">
        <v>2.1200000000000001</v>
      </c>
      <c r="I220" s="273"/>
      <c r="J220" s="274">
        <f>ROUND(I220*H220,2)</f>
        <v>0</v>
      </c>
      <c r="K220" s="275"/>
      <c r="L220" s="276"/>
      <c r="M220" s="277" t="s">
        <v>1</v>
      </c>
      <c r="N220" s="278" t="s">
        <v>38</v>
      </c>
      <c r="O220" s="91"/>
      <c r="P220" s="225">
        <f>O220*H220</f>
        <v>0</v>
      </c>
      <c r="Q220" s="225">
        <v>0.001</v>
      </c>
      <c r="R220" s="225">
        <f>Q220*H220</f>
        <v>0.0021200000000000004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177</v>
      </c>
      <c r="AT220" s="227" t="s">
        <v>224</v>
      </c>
      <c r="AU220" s="227" t="s">
        <v>83</v>
      </c>
      <c r="AY220" s="17" t="s">
        <v>120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81</v>
      </c>
      <c r="BK220" s="228">
        <f>ROUND(I220*H220,2)</f>
        <v>0</v>
      </c>
      <c r="BL220" s="17" t="s">
        <v>126</v>
      </c>
      <c r="BM220" s="227" t="s">
        <v>269</v>
      </c>
    </row>
    <row r="221" s="2" customFormat="1">
      <c r="A221" s="38"/>
      <c r="B221" s="39"/>
      <c r="C221" s="40"/>
      <c r="D221" s="229" t="s">
        <v>128</v>
      </c>
      <c r="E221" s="40"/>
      <c r="F221" s="230" t="s">
        <v>258</v>
      </c>
      <c r="G221" s="40"/>
      <c r="H221" s="40"/>
      <c r="I221" s="231"/>
      <c r="J221" s="40"/>
      <c r="K221" s="40"/>
      <c r="L221" s="44"/>
      <c r="M221" s="232"/>
      <c r="N221" s="23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128</v>
      </c>
      <c r="AU221" s="17" t="s">
        <v>83</v>
      </c>
    </row>
    <row r="222" s="13" customFormat="1">
      <c r="A222" s="13"/>
      <c r="B222" s="236"/>
      <c r="C222" s="237"/>
      <c r="D222" s="229" t="s">
        <v>132</v>
      </c>
      <c r="E222" s="237"/>
      <c r="F222" s="239" t="s">
        <v>270</v>
      </c>
      <c r="G222" s="237"/>
      <c r="H222" s="240">
        <v>2.1200000000000001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132</v>
      </c>
      <c r="AU222" s="246" t="s">
        <v>83</v>
      </c>
      <c r="AV222" s="13" t="s">
        <v>83</v>
      </c>
      <c r="AW222" s="13" t="s">
        <v>4</v>
      </c>
      <c r="AX222" s="13" t="s">
        <v>81</v>
      </c>
      <c r="AY222" s="246" t="s">
        <v>120</v>
      </c>
    </row>
    <row r="223" s="2" customFormat="1" ht="24.15" customHeight="1">
      <c r="A223" s="38"/>
      <c r="B223" s="39"/>
      <c r="C223" s="215" t="s">
        <v>7</v>
      </c>
      <c r="D223" s="215" t="s">
        <v>122</v>
      </c>
      <c r="E223" s="216" t="s">
        <v>271</v>
      </c>
      <c r="F223" s="217" t="s">
        <v>272</v>
      </c>
      <c r="G223" s="218" t="s">
        <v>125</v>
      </c>
      <c r="H223" s="219">
        <v>106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38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126</v>
      </c>
      <c r="AT223" s="227" t="s">
        <v>122</v>
      </c>
      <c r="AU223" s="227" t="s">
        <v>83</v>
      </c>
      <c r="AY223" s="17" t="s">
        <v>120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81</v>
      </c>
      <c r="BK223" s="228">
        <f>ROUND(I223*H223,2)</f>
        <v>0</v>
      </c>
      <c r="BL223" s="17" t="s">
        <v>126</v>
      </c>
      <c r="BM223" s="227" t="s">
        <v>273</v>
      </c>
    </row>
    <row r="224" s="2" customFormat="1">
      <c r="A224" s="38"/>
      <c r="B224" s="39"/>
      <c r="C224" s="40"/>
      <c r="D224" s="229" t="s">
        <v>128</v>
      </c>
      <c r="E224" s="40"/>
      <c r="F224" s="230" t="s">
        <v>274</v>
      </c>
      <c r="G224" s="40"/>
      <c r="H224" s="40"/>
      <c r="I224" s="231"/>
      <c r="J224" s="40"/>
      <c r="K224" s="40"/>
      <c r="L224" s="44"/>
      <c r="M224" s="232"/>
      <c r="N224" s="23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128</v>
      </c>
      <c r="AU224" s="17" t="s">
        <v>83</v>
      </c>
    </row>
    <row r="225" s="2" customFormat="1">
      <c r="A225" s="38"/>
      <c r="B225" s="39"/>
      <c r="C225" s="40"/>
      <c r="D225" s="234" t="s">
        <v>130</v>
      </c>
      <c r="E225" s="40"/>
      <c r="F225" s="235" t="s">
        <v>275</v>
      </c>
      <c r="G225" s="40"/>
      <c r="H225" s="40"/>
      <c r="I225" s="231"/>
      <c r="J225" s="40"/>
      <c r="K225" s="40"/>
      <c r="L225" s="44"/>
      <c r="M225" s="232"/>
      <c r="N225" s="23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83</v>
      </c>
    </row>
    <row r="226" s="13" customFormat="1">
      <c r="A226" s="13"/>
      <c r="B226" s="236"/>
      <c r="C226" s="237"/>
      <c r="D226" s="229" t="s">
        <v>132</v>
      </c>
      <c r="E226" s="238" t="s">
        <v>1</v>
      </c>
      <c r="F226" s="239" t="s">
        <v>276</v>
      </c>
      <c r="G226" s="237"/>
      <c r="H226" s="240">
        <v>106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132</v>
      </c>
      <c r="AU226" s="246" t="s">
        <v>83</v>
      </c>
      <c r="AV226" s="13" t="s">
        <v>83</v>
      </c>
      <c r="AW226" s="13" t="s">
        <v>30</v>
      </c>
      <c r="AX226" s="13" t="s">
        <v>81</v>
      </c>
      <c r="AY226" s="246" t="s">
        <v>120</v>
      </c>
    </row>
    <row r="227" s="12" customFormat="1" ht="22.8" customHeight="1">
      <c r="A227" s="12"/>
      <c r="B227" s="199"/>
      <c r="C227" s="200"/>
      <c r="D227" s="201" t="s">
        <v>72</v>
      </c>
      <c r="E227" s="213" t="s">
        <v>141</v>
      </c>
      <c r="F227" s="213" t="s">
        <v>277</v>
      </c>
      <c r="G227" s="200"/>
      <c r="H227" s="200"/>
      <c r="I227" s="203"/>
      <c r="J227" s="214">
        <f>BK227</f>
        <v>0</v>
      </c>
      <c r="K227" s="200"/>
      <c r="L227" s="205"/>
      <c r="M227" s="206"/>
      <c r="N227" s="207"/>
      <c r="O227" s="207"/>
      <c r="P227" s="208">
        <f>SUM(P228:P231)</f>
        <v>0</v>
      </c>
      <c r="Q227" s="207"/>
      <c r="R227" s="208">
        <f>SUM(R228:R231)</f>
        <v>0</v>
      </c>
      <c r="S227" s="207"/>
      <c r="T227" s="209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0" t="s">
        <v>81</v>
      </c>
      <c r="AT227" s="211" t="s">
        <v>72</v>
      </c>
      <c r="AU227" s="211" t="s">
        <v>81</v>
      </c>
      <c r="AY227" s="210" t="s">
        <v>120</v>
      </c>
      <c r="BK227" s="212">
        <f>SUM(BK228:BK231)</f>
        <v>0</v>
      </c>
    </row>
    <row r="228" s="2" customFormat="1" ht="16.5" customHeight="1">
      <c r="A228" s="38"/>
      <c r="B228" s="39"/>
      <c r="C228" s="215" t="s">
        <v>278</v>
      </c>
      <c r="D228" s="215" t="s">
        <v>122</v>
      </c>
      <c r="E228" s="216" t="s">
        <v>279</v>
      </c>
      <c r="F228" s="217" t="s">
        <v>280</v>
      </c>
      <c r="G228" s="218" t="s">
        <v>281</v>
      </c>
      <c r="H228" s="219">
        <v>12</v>
      </c>
      <c r="I228" s="220"/>
      <c r="J228" s="221">
        <f>ROUND(I228*H228,2)</f>
        <v>0</v>
      </c>
      <c r="K228" s="222"/>
      <c r="L228" s="44"/>
      <c r="M228" s="223" t="s">
        <v>1</v>
      </c>
      <c r="N228" s="224" t="s">
        <v>38</v>
      </c>
      <c r="O228" s="91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126</v>
      </c>
      <c r="AT228" s="227" t="s">
        <v>122</v>
      </c>
      <c r="AU228" s="227" t="s">
        <v>83</v>
      </c>
      <c r="AY228" s="17" t="s">
        <v>120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81</v>
      </c>
      <c r="BK228" s="228">
        <f>ROUND(I228*H228,2)</f>
        <v>0</v>
      </c>
      <c r="BL228" s="17" t="s">
        <v>126</v>
      </c>
      <c r="BM228" s="227" t="s">
        <v>282</v>
      </c>
    </row>
    <row r="229" s="2" customFormat="1">
      <c r="A229" s="38"/>
      <c r="B229" s="39"/>
      <c r="C229" s="40"/>
      <c r="D229" s="229" t="s">
        <v>128</v>
      </c>
      <c r="E229" s="40"/>
      <c r="F229" s="230" t="s">
        <v>283</v>
      </c>
      <c r="G229" s="40"/>
      <c r="H229" s="40"/>
      <c r="I229" s="231"/>
      <c r="J229" s="40"/>
      <c r="K229" s="40"/>
      <c r="L229" s="44"/>
      <c r="M229" s="232"/>
      <c r="N229" s="23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128</v>
      </c>
      <c r="AU229" s="17" t="s">
        <v>83</v>
      </c>
    </row>
    <row r="230" s="2" customFormat="1">
      <c r="A230" s="38"/>
      <c r="B230" s="39"/>
      <c r="C230" s="40"/>
      <c r="D230" s="234" t="s">
        <v>130</v>
      </c>
      <c r="E230" s="40"/>
      <c r="F230" s="235" t="s">
        <v>284</v>
      </c>
      <c r="G230" s="40"/>
      <c r="H230" s="40"/>
      <c r="I230" s="231"/>
      <c r="J230" s="40"/>
      <c r="K230" s="40"/>
      <c r="L230" s="44"/>
      <c r="M230" s="232"/>
      <c r="N230" s="23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130</v>
      </c>
      <c r="AU230" s="17" t="s">
        <v>83</v>
      </c>
    </row>
    <row r="231" s="13" customFormat="1">
      <c r="A231" s="13"/>
      <c r="B231" s="236"/>
      <c r="C231" s="237"/>
      <c r="D231" s="229" t="s">
        <v>132</v>
      </c>
      <c r="E231" s="238" t="s">
        <v>1</v>
      </c>
      <c r="F231" s="239" t="s">
        <v>285</v>
      </c>
      <c r="G231" s="237"/>
      <c r="H231" s="240">
        <v>12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132</v>
      </c>
      <c r="AU231" s="246" t="s">
        <v>83</v>
      </c>
      <c r="AV231" s="13" t="s">
        <v>83</v>
      </c>
      <c r="AW231" s="13" t="s">
        <v>30</v>
      </c>
      <c r="AX231" s="13" t="s">
        <v>81</v>
      </c>
      <c r="AY231" s="246" t="s">
        <v>120</v>
      </c>
    </row>
    <row r="232" s="12" customFormat="1" ht="22.8" customHeight="1">
      <c r="A232" s="12"/>
      <c r="B232" s="199"/>
      <c r="C232" s="200"/>
      <c r="D232" s="201" t="s">
        <v>72</v>
      </c>
      <c r="E232" s="213" t="s">
        <v>126</v>
      </c>
      <c r="F232" s="213" t="s">
        <v>286</v>
      </c>
      <c r="G232" s="200"/>
      <c r="H232" s="200"/>
      <c r="I232" s="203"/>
      <c r="J232" s="214">
        <f>BK232</f>
        <v>0</v>
      </c>
      <c r="K232" s="200"/>
      <c r="L232" s="205"/>
      <c r="M232" s="206"/>
      <c r="N232" s="207"/>
      <c r="O232" s="207"/>
      <c r="P232" s="208">
        <f>SUM(P233:P237)</f>
        <v>0</v>
      </c>
      <c r="Q232" s="207"/>
      <c r="R232" s="208">
        <f>SUM(R233:R237)</f>
        <v>1.5056399999999999</v>
      </c>
      <c r="S232" s="207"/>
      <c r="T232" s="209">
        <f>SUM(T233:T237)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0" t="s">
        <v>81</v>
      </c>
      <c r="AT232" s="211" t="s">
        <v>72</v>
      </c>
      <c r="AU232" s="211" t="s">
        <v>81</v>
      </c>
      <c r="AY232" s="210" t="s">
        <v>120</v>
      </c>
      <c r="BK232" s="212">
        <f>SUM(BK233:BK237)</f>
        <v>0</v>
      </c>
    </row>
    <row r="233" s="2" customFormat="1" ht="21.75" customHeight="1">
      <c r="A233" s="38"/>
      <c r="B233" s="39"/>
      <c r="C233" s="215" t="s">
        <v>287</v>
      </c>
      <c r="D233" s="215" t="s">
        <v>122</v>
      </c>
      <c r="E233" s="216" t="s">
        <v>288</v>
      </c>
      <c r="F233" s="217" t="s">
        <v>289</v>
      </c>
      <c r="G233" s="218" t="s">
        <v>290</v>
      </c>
      <c r="H233" s="219">
        <v>6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38</v>
      </c>
      <c r="O233" s="91"/>
      <c r="P233" s="225">
        <f>O233*H233</f>
        <v>0</v>
      </c>
      <c r="Q233" s="225">
        <v>0.22394</v>
      </c>
      <c r="R233" s="225">
        <f>Q233*H233</f>
        <v>1.34364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126</v>
      </c>
      <c r="AT233" s="227" t="s">
        <v>122</v>
      </c>
      <c r="AU233" s="227" t="s">
        <v>83</v>
      </c>
      <c r="AY233" s="17" t="s">
        <v>120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81</v>
      </c>
      <c r="BK233" s="228">
        <f>ROUND(I233*H233,2)</f>
        <v>0</v>
      </c>
      <c r="BL233" s="17" t="s">
        <v>126</v>
      </c>
      <c r="BM233" s="227" t="s">
        <v>291</v>
      </c>
    </row>
    <row r="234" s="2" customFormat="1">
      <c r="A234" s="38"/>
      <c r="B234" s="39"/>
      <c r="C234" s="40"/>
      <c r="D234" s="229" t="s">
        <v>128</v>
      </c>
      <c r="E234" s="40"/>
      <c r="F234" s="230" t="s">
        <v>292</v>
      </c>
      <c r="G234" s="40"/>
      <c r="H234" s="40"/>
      <c r="I234" s="231"/>
      <c r="J234" s="40"/>
      <c r="K234" s="40"/>
      <c r="L234" s="44"/>
      <c r="M234" s="232"/>
      <c r="N234" s="23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128</v>
      </c>
      <c r="AU234" s="17" t="s">
        <v>83</v>
      </c>
    </row>
    <row r="235" s="2" customFormat="1">
      <c r="A235" s="38"/>
      <c r="B235" s="39"/>
      <c r="C235" s="40"/>
      <c r="D235" s="234" t="s">
        <v>130</v>
      </c>
      <c r="E235" s="40"/>
      <c r="F235" s="235" t="s">
        <v>293</v>
      </c>
      <c r="G235" s="40"/>
      <c r="H235" s="40"/>
      <c r="I235" s="231"/>
      <c r="J235" s="40"/>
      <c r="K235" s="40"/>
      <c r="L235" s="44"/>
      <c r="M235" s="232"/>
      <c r="N235" s="23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130</v>
      </c>
      <c r="AU235" s="17" t="s">
        <v>83</v>
      </c>
    </row>
    <row r="236" s="2" customFormat="1" ht="24.15" customHeight="1">
      <c r="A236" s="38"/>
      <c r="B236" s="39"/>
      <c r="C236" s="268" t="s">
        <v>294</v>
      </c>
      <c r="D236" s="268" t="s">
        <v>224</v>
      </c>
      <c r="E236" s="269" t="s">
        <v>295</v>
      </c>
      <c r="F236" s="270" t="s">
        <v>296</v>
      </c>
      <c r="G236" s="271" t="s">
        <v>290</v>
      </c>
      <c r="H236" s="272">
        <v>6</v>
      </c>
      <c r="I236" s="273"/>
      <c r="J236" s="274">
        <f>ROUND(I236*H236,2)</f>
        <v>0</v>
      </c>
      <c r="K236" s="275"/>
      <c r="L236" s="276"/>
      <c r="M236" s="277" t="s">
        <v>1</v>
      </c>
      <c r="N236" s="278" t="s">
        <v>38</v>
      </c>
      <c r="O236" s="91"/>
      <c r="P236" s="225">
        <f>O236*H236</f>
        <v>0</v>
      </c>
      <c r="Q236" s="225">
        <v>0.027</v>
      </c>
      <c r="R236" s="225">
        <f>Q236*H236</f>
        <v>0.16200000000000001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177</v>
      </c>
      <c r="AT236" s="227" t="s">
        <v>224</v>
      </c>
      <c r="AU236" s="227" t="s">
        <v>83</v>
      </c>
      <c r="AY236" s="17" t="s">
        <v>120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81</v>
      </c>
      <c r="BK236" s="228">
        <f>ROUND(I236*H236,2)</f>
        <v>0</v>
      </c>
      <c r="BL236" s="17" t="s">
        <v>126</v>
      </c>
      <c r="BM236" s="227" t="s">
        <v>297</v>
      </c>
    </row>
    <row r="237" s="2" customFormat="1">
      <c r="A237" s="38"/>
      <c r="B237" s="39"/>
      <c r="C237" s="40"/>
      <c r="D237" s="229" t="s">
        <v>128</v>
      </c>
      <c r="E237" s="40"/>
      <c r="F237" s="230" t="s">
        <v>296</v>
      </c>
      <c r="G237" s="40"/>
      <c r="H237" s="40"/>
      <c r="I237" s="231"/>
      <c r="J237" s="40"/>
      <c r="K237" s="40"/>
      <c r="L237" s="44"/>
      <c r="M237" s="232"/>
      <c r="N237" s="23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128</v>
      </c>
      <c r="AU237" s="17" t="s">
        <v>83</v>
      </c>
    </row>
    <row r="238" s="12" customFormat="1" ht="22.8" customHeight="1">
      <c r="A238" s="12"/>
      <c r="B238" s="199"/>
      <c r="C238" s="200"/>
      <c r="D238" s="201" t="s">
        <v>72</v>
      </c>
      <c r="E238" s="213" t="s">
        <v>153</v>
      </c>
      <c r="F238" s="213" t="s">
        <v>298</v>
      </c>
      <c r="G238" s="200"/>
      <c r="H238" s="200"/>
      <c r="I238" s="203"/>
      <c r="J238" s="214">
        <f>BK238</f>
        <v>0</v>
      </c>
      <c r="K238" s="200"/>
      <c r="L238" s="205"/>
      <c r="M238" s="206"/>
      <c r="N238" s="207"/>
      <c r="O238" s="207"/>
      <c r="P238" s="208">
        <f>SUM(P239:P313)</f>
        <v>0</v>
      </c>
      <c r="Q238" s="207"/>
      <c r="R238" s="208">
        <f>SUM(R239:R313)</f>
        <v>415.95266600000002</v>
      </c>
      <c r="S238" s="207"/>
      <c r="T238" s="209">
        <f>SUM(T239:T313)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0" t="s">
        <v>81</v>
      </c>
      <c r="AT238" s="211" t="s">
        <v>72</v>
      </c>
      <c r="AU238" s="211" t="s">
        <v>81</v>
      </c>
      <c r="AY238" s="210" t="s">
        <v>120</v>
      </c>
      <c r="BK238" s="212">
        <f>SUM(BK239:BK313)</f>
        <v>0</v>
      </c>
    </row>
    <row r="239" s="2" customFormat="1" ht="24.15" customHeight="1">
      <c r="A239" s="38"/>
      <c r="B239" s="39"/>
      <c r="C239" s="215" t="s">
        <v>299</v>
      </c>
      <c r="D239" s="215" t="s">
        <v>122</v>
      </c>
      <c r="E239" s="216" t="s">
        <v>300</v>
      </c>
      <c r="F239" s="217" t="s">
        <v>301</v>
      </c>
      <c r="G239" s="218" t="s">
        <v>125</v>
      </c>
      <c r="H239" s="219">
        <v>210</v>
      </c>
      <c r="I239" s="220"/>
      <c r="J239" s="221">
        <f>ROUND(I239*H239,2)</f>
        <v>0</v>
      </c>
      <c r="K239" s="222"/>
      <c r="L239" s="44"/>
      <c r="M239" s="223" t="s">
        <v>1</v>
      </c>
      <c r="N239" s="224" t="s">
        <v>38</v>
      </c>
      <c r="O239" s="91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126</v>
      </c>
      <c r="AT239" s="227" t="s">
        <v>122</v>
      </c>
      <c r="AU239" s="227" t="s">
        <v>83</v>
      </c>
      <c r="AY239" s="17" t="s">
        <v>120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81</v>
      </c>
      <c r="BK239" s="228">
        <f>ROUND(I239*H239,2)</f>
        <v>0</v>
      </c>
      <c r="BL239" s="17" t="s">
        <v>126</v>
      </c>
      <c r="BM239" s="227" t="s">
        <v>302</v>
      </c>
    </row>
    <row r="240" s="2" customFormat="1">
      <c r="A240" s="38"/>
      <c r="B240" s="39"/>
      <c r="C240" s="40"/>
      <c r="D240" s="229" t="s">
        <v>128</v>
      </c>
      <c r="E240" s="40"/>
      <c r="F240" s="230" t="s">
        <v>303</v>
      </c>
      <c r="G240" s="40"/>
      <c r="H240" s="40"/>
      <c r="I240" s="231"/>
      <c r="J240" s="40"/>
      <c r="K240" s="40"/>
      <c r="L240" s="44"/>
      <c r="M240" s="232"/>
      <c r="N240" s="23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128</v>
      </c>
      <c r="AU240" s="17" t="s">
        <v>83</v>
      </c>
    </row>
    <row r="241" s="2" customFormat="1">
      <c r="A241" s="38"/>
      <c r="B241" s="39"/>
      <c r="C241" s="40"/>
      <c r="D241" s="234" t="s">
        <v>130</v>
      </c>
      <c r="E241" s="40"/>
      <c r="F241" s="235" t="s">
        <v>304</v>
      </c>
      <c r="G241" s="40"/>
      <c r="H241" s="40"/>
      <c r="I241" s="231"/>
      <c r="J241" s="40"/>
      <c r="K241" s="40"/>
      <c r="L241" s="44"/>
      <c r="M241" s="232"/>
      <c r="N241" s="23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130</v>
      </c>
      <c r="AU241" s="17" t="s">
        <v>83</v>
      </c>
    </row>
    <row r="242" s="15" customFormat="1">
      <c r="A242" s="15"/>
      <c r="B242" s="258"/>
      <c r="C242" s="259"/>
      <c r="D242" s="229" t="s">
        <v>132</v>
      </c>
      <c r="E242" s="260" t="s">
        <v>1</v>
      </c>
      <c r="F242" s="261" t="s">
        <v>305</v>
      </c>
      <c r="G242" s="259"/>
      <c r="H242" s="260" t="s">
        <v>1</v>
      </c>
      <c r="I242" s="262"/>
      <c r="J242" s="259"/>
      <c r="K242" s="259"/>
      <c r="L242" s="263"/>
      <c r="M242" s="264"/>
      <c r="N242" s="265"/>
      <c r="O242" s="265"/>
      <c r="P242" s="265"/>
      <c r="Q242" s="265"/>
      <c r="R242" s="265"/>
      <c r="S242" s="265"/>
      <c r="T242" s="26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7" t="s">
        <v>132</v>
      </c>
      <c r="AU242" s="267" t="s">
        <v>83</v>
      </c>
      <c r="AV242" s="15" t="s">
        <v>81</v>
      </c>
      <c r="AW242" s="15" t="s">
        <v>30</v>
      </c>
      <c r="AX242" s="15" t="s">
        <v>73</v>
      </c>
      <c r="AY242" s="267" t="s">
        <v>120</v>
      </c>
    </row>
    <row r="243" s="13" customFormat="1">
      <c r="A243" s="13"/>
      <c r="B243" s="236"/>
      <c r="C243" s="237"/>
      <c r="D243" s="229" t="s">
        <v>132</v>
      </c>
      <c r="E243" s="238" t="s">
        <v>1</v>
      </c>
      <c r="F243" s="239" t="s">
        <v>306</v>
      </c>
      <c r="G243" s="237"/>
      <c r="H243" s="240">
        <v>158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132</v>
      </c>
      <c r="AU243" s="246" t="s">
        <v>83</v>
      </c>
      <c r="AV243" s="13" t="s">
        <v>83</v>
      </c>
      <c r="AW243" s="13" t="s">
        <v>30</v>
      </c>
      <c r="AX243" s="13" t="s">
        <v>73</v>
      </c>
      <c r="AY243" s="246" t="s">
        <v>120</v>
      </c>
    </row>
    <row r="244" s="13" customFormat="1">
      <c r="A244" s="13"/>
      <c r="B244" s="236"/>
      <c r="C244" s="237"/>
      <c r="D244" s="229" t="s">
        <v>132</v>
      </c>
      <c r="E244" s="238" t="s">
        <v>1</v>
      </c>
      <c r="F244" s="239" t="s">
        <v>307</v>
      </c>
      <c r="G244" s="237"/>
      <c r="H244" s="240">
        <v>52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132</v>
      </c>
      <c r="AU244" s="246" t="s">
        <v>83</v>
      </c>
      <c r="AV244" s="13" t="s">
        <v>83</v>
      </c>
      <c r="AW244" s="13" t="s">
        <v>30</v>
      </c>
      <c r="AX244" s="13" t="s">
        <v>73</v>
      </c>
      <c r="AY244" s="246" t="s">
        <v>120</v>
      </c>
    </row>
    <row r="245" s="14" customFormat="1">
      <c r="A245" s="14"/>
      <c r="B245" s="247"/>
      <c r="C245" s="248"/>
      <c r="D245" s="229" t="s">
        <v>132</v>
      </c>
      <c r="E245" s="249" t="s">
        <v>1</v>
      </c>
      <c r="F245" s="250" t="s">
        <v>134</v>
      </c>
      <c r="G245" s="248"/>
      <c r="H245" s="251">
        <v>210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132</v>
      </c>
      <c r="AU245" s="257" t="s">
        <v>83</v>
      </c>
      <c r="AV245" s="14" t="s">
        <v>126</v>
      </c>
      <c r="AW245" s="14" t="s">
        <v>30</v>
      </c>
      <c r="AX245" s="14" t="s">
        <v>81</v>
      </c>
      <c r="AY245" s="257" t="s">
        <v>120</v>
      </c>
    </row>
    <row r="246" s="2" customFormat="1" ht="24.15" customHeight="1">
      <c r="A246" s="38"/>
      <c r="B246" s="39"/>
      <c r="C246" s="215" t="s">
        <v>308</v>
      </c>
      <c r="D246" s="215" t="s">
        <v>122</v>
      </c>
      <c r="E246" s="216" t="s">
        <v>309</v>
      </c>
      <c r="F246" s="217" t="s">
        <v>310</v>
      </c>
      <c r="G246" s="218" t="s">
        <v>125</v>
      </c>
      <c r="H246" s="219">
        <v>250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38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126</v>
      </c>
      <c r="AT246" s="227" t="s">
        <v>122</v>
      </c>
      <c r="AU246" s="227" t="s">
        <v>83</v>
      </c>
      <c r="AY246" s="17" t="s">
        <v>120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81</v>
      </c>
      <c r="BK246" s="228">
        <f>ROUND(I246*H246,2)</f>
        <v>0</v>
      </c>
      <c r="BL246" s="17" t="s">
        <v>126</v>
      </c>
      <c r="BM246" s="227" t="s">
        <v>311</v>
      </c>
    </row>
    <row r="247" s="2" customFormat="1">
      <c r="A247" s="38"/>
      <c r="B247" s="39"/>
      <c r="C247" s="40"/>
      <c r="D247" s="229" t="s">
        <v>128</v>
      </c>
      <c r="E247" s="40"/>
      <c r="F247" s="230" t="s">
        <v>312</v>
      </c>
      <c r="G247" s="40"/>
      <c r="H247" s="40"/>
      <c r="I247" s="231"/>
      <c r="J247" s="40"/>
      <c r="K247" s="40"/>
      <c r="L247" s="44"/>
      <c r="M247" s="232"/>
      <c r="N247" s="23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128</v>
      </c>
      <c r="AU247" s="17" t="s">
        <v>83</v>
      </c>
    </row>
    <row r="248" s="2" customFormat="1">
      <c r="A248" s="38"/>
      <c r="B248" s="39"/>
      <c r="C248" s="40"/>
      <c r="D248" s="234" t="s">
        <v>130</v>
      </c>
      <c r="E248" s="40"/>
      <c r="F248" s="235" t="s">
        <v>313</v>
      </c>
      <c r="G248" s="40"/>
      <c r="H248" s="40"/>
      <c r="I248" s="231"/>
      <c r="J248" s="40"/>
      <c r="K248" s="40"/>
      <c r="L248" s="44"/>
      <c r="M248" s="232"/>
      <c r="N248" s="23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130</v>
      </c>
      <c r="AU248" s="17" t="s">
        <v>83</v>
      </c>
    </row>
    <row r="249" s="13" customFormat="1">
      <c r="A249" s="13"/>
      <c r="B249" s="236"/>
      <c r="C249" s="237"/>
      <c r="D249" s="229" t="s">
        <v>132</v>
      </c>
      <c r="E249" s="238" t="s">
        <v>1</v>
      </c>
      <c r="F249" s="239" t="s">
        <v>314</v>
      </c>
      <c r="G249" s="237"/>
      <c r="H249" s="240">
        <v>250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132</v>
      </c>
      <c r="AU249" s="246" t="s">
        <v>83</v>
      </c>
      <c r="AV249" s="13" t="s">
        <v>83</v>
      </c>
      <c r="AW249" s="13" t="s">
        <v>30</v>
      </c>
      <c r="AX249" s="13" t="s">
        <v>81</v>
      </c>
      <c r="AY249" s="246" t="s">
        <v>120</v>
      </c>
    </row>
    <row r="250" s="2" customFormat="1" ht="33" customHeight="1">
      <c r="A250" s="38"/>
      <c r="B250" s="39"/>
      <c r="C250" s="215" t="s">
        <v>315</v>
      </c>
      <c r="D250" s="215" t="s">
        <v>122</v>
      </c>
      <c r="E250" s="216" t="s">
        <v>316</v>
      </c>
      <c r="F250" s="217" t="s">
        <v>317</v>
      </c>
      <c r="G250" s="218" t="s">
        <v>125</v>
      </c>
      <c r="H250" s="219">
        <v>61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38</v>
      </c>
      <c r="O250" s="91"/>
      <c r="P250" s="225">
        <f>O250*H250</f>
        <v>0</v>
      </c>
      <c r="Q250" s="225">
        <v>0.059089999999999997</v>
      </c>
      <c r="R250" s="225">
        <f>Q250*H250</f>
        <v>3.6044899999999997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126</v>
      </c>
      <c r="AT250" s="227" t="s">
        <v>122</v>
      </c>
      <c r="AU250" s="227" t="s">
        <v>83</v>
      </c>
      <c r="AY250" s="17" t="s">
        <v>120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81</v>
      </c>
      <c r="BK250" s="228">
        <f>ROUND(I250*H250,2)</f>
        <v>0</v>
      </c>
      <c r="BL250" s="17" t="s">
        <v>126</v>
      </c>
      <c r="BM250" s="227" t="s">
        <v>318</v>
      </c>
    </row>
    <row r="251" s="2" customFormat="1">
      <c r="A251" s="38"/>
      <c r="B251" s="39"/>
      <c r="C251" s="40"/>
      <c r="D251" s="229" t="s">
        <v>128</v>
      </c>
      <c r="E251" s="40"/>
      <c r="F251" s="230" t="s">
        <v>319</v>
      </c>
      <c r="G251" s="40"/>
      <c r="H251" s="40"/>
      <c r="I251" s="231"/>
      <c r="J251" s="40"/>
      <c r="K251" s="40"/>
      <c r="L251" s="44"/>
      <c r="M251" s="232"/>
      <c r="N251" s="23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128</v>
      </c>
      <c r="AU251" s="17" t="s">
        <v>83</v>
      </c>
    </row>
    <row r="252" s="2" customFormat="1">
      <c r="A252" s="38"/>
      <c r="B252" s="39"/>
      <c r="C252" s="40"/>
      <c r="D252" s="234" t="s">
        <v>130</v>
      </c>
      <c r="E252" s="40"/>
      <c r="F252" s="235" t="s">
        <v>320</v>
      </c>
      <c r="G252" s="40"/>
      <c r="H252" s="40"/>
      <c r="I252" s="231"/>
      <c r="J252" s="40"/>
      <c r="K252" s="40"/>
      <c r="L252" s="44"/>
      <c r="M252" s="232"/>
      <c r="N252" s="23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130</v>
      </c>
      <c r="AU252" s="17" t="s">
        <v>83</v>
      </c>
    </row>
    <row r="253" s="13" customFormat="1">
      <c r="A253" s="13"/>
      <c r="B253" s="236"/>
      <c r="C253" s="237"/>
      <c r="D253" s="229" t="s">
        <v>132</v>
      </c>
      <c r="E253" s="238" t="s">
        <v>1</v>
      </c>
      <c r="F253" s="239" t="s">
        <v>321</v>
      </c>
      <c r="G253" s="237"/>
      <c r="H253" s="240">
        <v>29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132</v>
      </c>
      <c r="AU253" s="246" t="s">
        <v>83</v>
      </c>
      <c r="AV253" s="13" t="s">
        <v>83</v>
      </c>
      <c r="AW253" s="13" t="s">
        <v>30</v>
      </c>
      <c r="AX253" s="13" t="s">
        <v>73</v>
      </c>
      <c r="AY253" s="246" t="s">
        <v>120</v>
      </c>
    </row>
    <row r="254" s="13" customFormat="1">
      <c r="A254" s="13"/>
      <c r="B254" s="236"/>
      <c r="C254" s="237"/>
      <c r="D254" s="229" t="s">
        <v>132</v>
      </c>
      <c r="E254" s="238" t="s">
        <v>1</v>
      </c>
      <c r="F254" s="239" t="s">
        <v>322</v>
      </c>
      <c r="G254" s="237"/>
      <c r="H254" s="240">
        <v>29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132</v>
      </c>
      <c r="AU254" s="246" t="s">
        <v>83</v>
      </c>
      <c r="AV254" s="13" t="s">
        <v>83</v>
      </c>
      <c r="AW254" s="13" t="s">
        <v>30</v>
      </c>
      <c r="AX254" s="13" t="s">
        <v>73</v>
      </c>
      <c r="AY254" s="246" t="s">
        <v>120</v>
      </c>
    </row>
    <row r="255" s="13" customFormat="1">
      <c r="A255" s="13"/>
      <c r="B255" s="236"/>
      <c r="C255" s="237"/>
      <c r="D255" s="229" t="s">
        <v>132</v>
      </c>
      <c r="E255" s="238" t="s">
        <v>1</v>
      </c>
      <c r="F255" s="239" t="s">
        <v>323</v>
      </c>
      <c r="G255" s="237"/>
      <c r="H255" s="240">
        <v>3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132</v>
      </c>
      <c r="AU255" s="246" t="s">
        <v>83</v>
      </c>
      <c r="AV255" s="13" t="s">
        <v>83</v>
      </c>
      <c r="AW255" s="13" t="s">
        <v>30</v>
      </c>
      <c r="AX255" s="13" t="s">
        <v>73</v>
      </c>
      <c r="AY255" s="246" t="s">
        <v>120</v>
      </c>
    </row>
    <row r="256" s="14" customFormat="1">
      <c r="A256" s="14"/>
      <c r="B256" s="247"/>
      <c r="C256" s="248"/>
      <c r="D256" s="229" t="s">
        <v>132</v>
      </c>
      <c r="E256" s="249" t="s">
        <v>1</v>
      </c>
      <c r="F256" s="250" t="s">
        <v>134</v>
      </c>
      <c r="G256" s="248"/>
      <c r="H256" s="251">
        <v>61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132</v>
      </c>
      <c r="AU256" s="257" t="s">
        <v>83</v>
      </c>
      <c r="AV256" s="14" t="s">
        <v>126</v>
      </c>
      <c r="AW256" s="14" t="s">
        <v>30</v>
      </c>
      <c r="AX256" s="14" t="s">
        <v>81</v>
      </c>
      <c r="AY256" s="257" t="s">
        <v>120</v>
      </c>
    </row>
    <row r="257" s="2" customFormat="1" ht="37.8" customHeight="1">
      <c r="A257" s="38"/>
      <c r="B257" s="39"/>
      <c r="C257" s="215" t="s">
        <v>324</v>
      </c>
      <c r="D257" s="215" t="s">
        <v>122</v>
      </c>
      <c r="E257" s="216" t="s">
        <v>325</v>
      </c>
      <c r="F257" s="217" t="s">
        <v>326</v>
      </c>
      <c r="G257" s="218" t="s">
        <v>125</v>
      </c>
      <c r="H257" s="219">
        <v>250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38</v>
      </c>
      <c r="O257" s="91"/>
      <c r="P257" s="225">
        <f>O257*H257</f>
        <v>0</v>
      </c>
      <c r="Q257" s="225">
        <v>0.098479999999999998</v>
      </c>
      <c r="R257" s="225">
        <f>Q257*H257</f>
        <v>24.620000000000001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126</v>
      </c>
      <c r="AT257" s="227" t="s">
        <v>122</v>
      </c>
      <c r="AU257" s="227" t="s">
        <v>83</v>
      </c>
      <c r="AY257" s="17" t="s">
        <v>120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81</v>
      </c>
      <c r="BK257" s="228">
        <f>ROUND(I257*H257,2)</f>
        <v>0</v>
      </c>
      <c r="BL257" s="17" t="s">
        <v>126</v>
      </c>
      <c r="BM257" s="227" t="s">
        <v>327</v>
      </c>
    </row>
    <row r="258" s="2" customFormat="1">
      <c r="A258" s="38"/>
      <c r="B258" s="39"/>
      <c r="C258" s="40"/>
      <c r="D258" s="229" t="s">
        <v>128</v>
      </c>
      <c r="E258" s="40"/>
      <c r="F258" s="230" t="s">
        <v>328</v>
      </c>
      <c r="G258" s="40"/>
      <c r="H258" s="40"/>
      <c r="I258" s="231"/>
      <c r="J258" s="40"/>
      <c r="K258" s="40"/>
      <c r="L258" s="44"/>
      <c r="M258" s="232"/>
      <c r="N258" s="23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128</v>
      </c>
      <c r="AU258" s="17" t="s">
        <v>83</v>
      </c>
    </row>
    <row r="259" s="2" customFormat="1">
      <c r="A259" s="38"/>
      <c r="B259" s="39"/>
      <c r="C259" s="40"/>
      <c r="D259" s="234" t="s">
        <v>130</v>
      </c>
      <c r="E259" s="40"/>
      <c r="F259" s="235" t="s">
        <v>329</v>
      </c>
      <c r="G259" s="40"/>
      <c r="H259" s="40"/>
      <c r="I259" s="231"/>
      <c r="J259" s="40"/>
      <c r="K259" s="40"/>
      <c r="L259" s="44"/>
      <c r="M259" s="232"/>
      <c r="N259" s="23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130</v>
      </c>
      <c r="AU259" s="17" t="s">
        <v>83</v>
      </c>
    </row>
    <row r="260" s="13" customFormat="1">
      <c r="A260" s="13"/>
      <c r="B260" s="236"/>
      <c r="C260" s="237"/>
      <c r="D260" s="229" t="s">
        <v>132</v>
      </c>
      <c r="E260" s="238" t="s">
        <v>1</v>
      </c>
      <c r="F260" s="239" t="s">
        <v>314</v>
      </c>
      <c r="G260" s="237"/>
      <c r="H260" s="240">
        <v>250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132</v>
      </c>
      <c r="AU260" s="246" t="s">
        <v>83</v>
      </c>
      <c r="AV260" s="13" t="s">
        <v>83</v>
      </c>
      <c r="AW260" s="13" t="s">
        <v>30</v>
      </c>
      <c r="AX260" s="13" t="s">
        <v>81</v>
      </c>
      <c r="AY260" s="246" t="s">
        <v>120</v>
      </c>
    </row>
    <row r="261" s="2" customFormat="1" ht="24.15" customHeight="1">
      <c r="A261" s="38"/>
      <c r="B261" s="39"/>
      <c r="C261" s="215" t="s">
        <v>330</v>
      </c>
      <c r="D261" s="215" t="s">
        <v>122</v>
      </c>
      <c r="E261" s="216" t="s">
        <v>331</v>
      </c>
      <c r="F261" s="217" t="s">
        <v>332</v>
      </c>
      <c r="G261" s="218" t="s">
        <v>125</v>
      </c>
      <c r="H261" s="219">
        <v>210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38</v>
      </c>
      <c r="O261" s="91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126</v>
      </c>
      <c r="AT261" s="227" t="s">
        <v>122</v>
      </c>
      <c r="AU261" s="227" t="s">
        <v>83</v>
      </c>
      <c r="AY261" s="17" t="s">
        <v>120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81</v>
      </c>
      <c r="BK261" s="228">
        <f>ROUND(I261*H261,2)</f>
        <v>0</v>
      </c>
      <c r="BL261" s="17" t="s">
        <v>126</v>
      </c>
      <c r="BM261" s="227" t="s">
        <v>333</v>
      </c>
    </row>
    <row r="262" s="2" customFormat="1">
      <c r="A262" s="38"/>
      <c r="B262" s="39"/>
      <c r="C262" s="40"/>
      <c r="D262" s="229" t="s">
        <v>128</v>
      </c>
      <c r="E262" s="40"/>
      <c r="F262" s="230" t="s">
        <v>334</v>
      </c>
      <c r="G262" s="40"/>
      <c r="H262" s="40"/>
      <c r="I262" s="231"/>
      <c r="J262" s="40"/>
      <c r="K262" s="40"/>
      <c r="L262" s="44"/>
      <c r="M262" s="232"/>
      <c r="N262" s="23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128</v>
      </c>
      <c r="AU262" s="17" t="s">
        <v>83</v>
      </c>
    </row>
    <row r="263" s="2" customFormat="1">
      <c r="A263" s="38"/>
      <c r="B263" s="39"/>
      <c r="C263" s="40"/>
      <c r="D263" s="234" t="s">
        <v>130</v>
      </c>
      <c r="E263" s="40"/>
      <c r="F263" s="235" t="s">
        <v>335</v>
      </c>
      <c r="G263" s="40"/>
      <c r="H263" s="40"/>
      <c r="I263" s="231"/>
      <c r="J263" s="40"/>
      <c r="K263" s="40"/>
      <c r="L263" s="44"/>
      <c r="M263" s="232"/>
      <c r="N263" s="23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130</v>
      </c>
      <c r="AU263" s="17" t="s">
        <v>83</v>
      </c>
    </row>
    <row r="264" s="13" customFormat="1">
      <c r="A264" s="13"/>
      <c r="B264" s="236"/>
      <c r="C264" s="237"/>
      <c r="D264" s="229" t="s">
        <v>132</v>
      </c>
      <c r="E264" s="238" t="s">
        <v>1</v>
      </c>
      <c r="F264" s="239" t="s">
        <v>336</v>
      </c>
      <c r="G264" s="237"/>
      <c r="H264" s="240">
        <v>210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132</v>
      </c>
      <c r="AU264" s="246" t="s">
        <v>83</v>
      </c>
      <c r="AV264" s="13" t="s">
        <v>83</v>
      </c>
      <c r="AW264" s="13" t="s">
        <v>30</v>
      </c>
      <c r="AX264" s="13" t="s">
        <v>81</v>
      </c>
      <c r="AY264" s="246" t="s">
        <v>120</v>
      </c>
    </row>
    <row r="265" s="2" customFormat="1" ht="16.5" customHeight="1">
      <c r="A265" s="38"/>
      <c r="B265" s="39"/>
      <c r="C265" s="215" t="s">
        <v>337</v>
      </c>
      <c r="D265" s="215" t="s">
        <v>122</v>
      </c>
      <c r="E265" s="216" t="s">
        <v>338</v>
      </c>
      <c r="F265" s="217" t="s">
        <v>339</v>
      </c>
      <c r="G265" s="218" t="s">
        <v>180</v>
      </c>
      <c r="H265" s="219">
        <v>56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38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126</v>
      </c>
      <c r="AT265" s="227" t="s">
        <v>122</v>
      </c>
      <c r="AU265" s="227" t="s">
        <v>83</v>
      </c>
      <c r="AY265" s="17" t="s">
        <v>120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81</v>
      </c>
      <c r="BK265" s="228">
        <f>ROUND(I265*H265,2)</f>
        <v>0</v>
      </c>
      <c r="BL265" s="17" t="s">
        <v>126</v>
      </c>
      <c r="BM265" s="227" t="s">
        <v>340</v>
      </c>
    </row>
    <row r="266" s="2" customFormat="1">
      <c r="A266" s="38"/>
      <c r="B266" s="39"/>
      <c r="C266" s="40"/>
      <c r="D266" s="229" t="s">
        <v>128</v>
      </c>
      <c r="E266" s="40"/>
      <c r="F266" s="230" t="s">
        <v>341</v>
      </c>
      <c r="G266" s="40"/>
      <c r="H266" s="40"/>
      <c r="I266" s="231"/>
      <c r="J266" s="40"/>
      <c r="K266" s="40"/>
      <c r="L266" s="44"/>
      <c r="M266" s="232"/>
      <c r="N266" s="23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128</v>
      </c>
      <c r="AU266" s="17" t="s">
        <v>83</v>
      </c>
    </row>
    <row r="267" s="2" customFormat="1">
      <c r="A267" s="38"/>
      <c r="B267" s="39"/>
      <c r="C267" s="40"/>
      <c r="D267" s="234" t="s">
        <v>130</v>
      </c>
      <c r="E267" s="40"/>
      <c r="F267" s="235" t="s">
        <v>342</v>
      </c>
      <c r="G267" s="40"/>
      <c r="H267" s="40"/>
      <c r="I267" s="231"/>
      <c r="J267" s="40"/>
      <c r="K267" s="40"/>
      <c r="L267" s="44"/>
      <c r="M267" s="232"/>
      <c r="N267" s="23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130</v>
      </c>
      <c r="AU267" s="17" t="s">
        <v>83</v>
      </c>
    </row>
    <row r="268" s="2" customFormat="1" ht="16.5" customHeight="1">
      <c r="A268" s="38"/>
      <c r="B268" s="39"/>
      <c r="C268" s="268" t="s">
        <v>343</v>
      </c>
      <c r="D268" s="268" t="s">
        <v>224</v>
      </c>
      <c r="E268" s="269" t="s">
        <v>225</v>
      </c>
      <c r="F268" s="270" t="s">
        <v>226</v>
      </c>
      <c r="G268" s="271" t="s">
        <v>210</v>
      </c>
      <c r="H268" s="272">
        <v>55.649999999999999</v>
      </c>
      <c r="I268" s="273"/>
      <c r="J268" s="274">
        <f>ROUND(I268*H268,2)</f>
        <v>0</v>
      </c>
      <c r="K268" s="275"/>
      <c r="L268" s="276"/>
      <c r="M268" s="277" t="s">
        <v>1</v>
      </c>
      <c r="N268" s="278" t="s">
        <v>38</v>
      </c>
      <c r="O268" s="91"/>
      <c r="P268" s="225">
        <f>O268*H268</f>
        <v>0</v>
      </c>
      <c r="Q268" s="225">
        <v>1</v>
      </c>
      <c r="R268" s="225">
        <f>Q268*H268</f>
        <v>55.649999999999999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177</v>
      </c>
      <c r="AT268" s="227" t="s">
        <v>224</v>
      </c>
      <c r="AU268" s="227" t="s">
        <v>83</v>
      </c>
      <c r="AY268" s="17" t="s">
        <v>120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81</v>
      </c>
      <c r="BK268" s="228">
        <f>ROUND(I268*H268,2)</f>
        <v>0</v>
      </c>
      <c r="BL268" s="17" t="s">
        <v>126</v>
      </c>
      <c r="BM268" s="227" t="s">
        <v>344</v>
      </c>
    </row>
    <row r="269" s="2" customFormat="1">
      <c r="A269" s="38"/>
      <c r="B269" s="39"/>
      <c r="C269" s="40"/>
      <c r="D269" s="229" t="s">
        <v>128</v>
      </c>
      <c r="E269" s="40"/>
      <c r="F269" s="230" t="s">
        <v>226</v>
      </c>
      <c r="G269" s="40"/>
      <c r="H269" s="40"/>
      <c r="I269" s="231"/>
      <c r="J269" s="40"/>
      <c r="K269" s="40"/>
      <c r="L269" s="44"/>
      <c r="M269" s="232"/>
      <c r="N269" s="23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128</v>
      </c>
      <c r="AU269" s="17" t="s">
        <v>83</v>
      </c>
    </row>
    <row r="270" s="2" customFormat="1" ht="21.75" customHeight="1">
      <c r="A270" s="38"/>
      <c r="B270" s="39"/>
      <c r="C270" s="215" t="s">
        <v>345</v>
      </c>
      <c r="D270" s="215" t="s">
        <v>122</v>
      </c>
      <c r="E270" s="216" t="s">
        <v>346</v>
      </c>
      <c r="F270" s="217" t="s">
        <v>347</v>
      </c>
      <c r="G270" s="218" t="s">
        <v>125</v>
      </c>
      <c r="H270" s="219">
        <v>556.5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38</v>
      </c>
      <c r="O270" s="91"/>
      <c r="P270" s="225">
        <f>O270*H270</f>
        <v>0</v>
      </c>
      <c r="Q270" s="225">
        <v>0.216</v>
      </c>
      <c r="R270" s="225">
        <f>Q270*H270</f>
        <v>120.20399999999999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126</v>
      </c>
      <c r="AT270" s="227" t="s">
        <v>122</v>
      </c>
      <c r="AU270" s="227" t="s">
        <v>83</v>
      </c>
      <c r="AY270" s="17" t="s">
        <v>120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81</v>
      </c>
      <c r="BK270" s="228">
        <f>ROUND(I270*H270,2)</f>
        <v>0</v>
      </c>
      <c r="BL270" s="17" t="s">
        <v>126</v>
      </c>
      <c r="BM270" s="227" t="s">
        <v>348</v>
      </c>
    </row>
    <row r="271" s="2" customFormat="1">
      <c r="A271" s="38"/>
      <c r="B271" s="39"/>
      <c r="C271" s="40"/>
      <c r="D271" s="229" t="s">
        <v>128</v>
      </c>
      <c r="E271" s="40"/>
      <c r="F271" s="230" t="s">
        <v>349</v>
      </c>
      <c r="G271" s="40"/>
      <c r="H271" s="40"/>
      <c r="I271" s="231"/>
      <c r="J271" s="40"/>
      <c r="K271" s="40"/>
      <c r="L271" s="44"/>
      <c r="M271" s="232"/>
      <c r="N271" s="23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128</v>
      </c>
      <c r="AU271" s="17" t="s">
        <v>83</v>
      </c>
    </row>
    <row r="272" s="2" customFormat="1">
      <c r="A272" s="38"/>
      <c r="B272" s="39"/>
      <c r="C272" s="40"/>
      <c r="D272" s="234" t="s">
        <v>130</v>
      </c>
      <c r="E272" s="40"/>
      <c r="F272" s="235" t="s">
        <v>350</v>
      </c>
      <c r="G272" s="40"/>
      <c r="H272" s="40"/>
      <c r="I272" s="231"/>
      <c r="J272" s="40"/>
      <c r="K272" s="40"/>
      <c r="L272" s="44"/>
      <c r="M272" s="232"/>
      <c r="N272" s="23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130</v>
      </c>
      <c r="AU272" s="17" t="s">
        <v>83</v>
      </c>
    </row>
    <row r="273" s="13" customFormat="1">
      <c r="A273" s="13"/>
      <c r="B273" s="236"/>
      <c r="C273" s="237"/>
      <c r="D273" s="229" t="s">
        <v>132</v>
      </c>
      <c r="E273" s="238" t="s">
        <v>1</v>
      </c>
      <c r="F273" s="239" t="s">
        <v>351</v>
      </c>
      <c r="G273" s="237"/>
      <c r="H273" s="240">
        <v>556.5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132</v>
      </c>
      <c r="AU273" s="246" t="s">
        <v>83</v>
      </c>
      <c r="AV273" s="13" t="s">
        <v>83</v>
      </c>
      <c r="AW273" s="13" t="s">
        <v>30</v>
      </c>
      <c r="AX273" s="13" t="s">
        <v>81</v>
      </c>
      <c r="AY273" s="246" t="s">
        <v>120</v>
      </c>
    </row>
    <row r="274" s="2" customFormat="1" ht="24.15" customHeight="1">
      <c r="A274" s="38"/>
      <c r="B274" s="39"/>
      <c r="C274" s="215" t="s">
        <v>352</v>
      </c>
      <c r="D274" s="215" t="s">
        <v>122</v>
      </c>
      <c r="E274" s="216" t="s">
        <v>353</v>
      </c>
      <c r="F274" s="217" t="s">
        <v>354</v>
      </c>
      <c r="G274" s="218" t="s">
        <v>125</v>
      </c>
      <c r="H274" s="219">
        <v>1959.4000000000001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38</v>
      </c>
      <c r="O274" s="91"/>
      <c r="P274" s="225">
        <f>O274*H274</f>
        <v>0</v>
      </c>
      <c r="Q274" s="225">
        <v>0.10434</v>
      </c>
      <c r="R274" s="225">
        <f>Q274*H274</f>
        <v>204.44379600000002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126</v>
      </c>
      <c r="AT274" s="227" t="s">
        <v>122</v>
      </c>
      <c r="AU274" s="227" t="s">
        <v>83</v>
      </c>
      <c r="AY274" s="17" t="s">
        <v>120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81</v>
      </c>
      <c r="BK274" s="228">
        <f>ROUND(I274*H274,2)</f>
        <v>0</v>
      </c>
      <c r="BL274" s="17" t="s">
        <v>126</v>
      </c>
      <c r="BM274" s="227" t="s">
        <v>355</v>
      </c>
    </row>
    <row r="275" s="2" customFormat="1">
      <c r="A275" s="38"/>
      <c r="B275" s="39"/>
      <c r="C275" s="40"/>
      <c r="D275" s="229" t="s">
        <v>128</v>
      </c>
      <c r="E275" s="40"/>
      <c r="F275" s="230" t="s">
        <v>356</v>
      </c>
      <c r="G275" s="40"/>
      <c r="H275" s="40"/>
      <c r="I275" s="231"/>
      <c r="J275" s="40"/>
      <c r="K275" s="40"/>
      <c r="L275" s="44"/>
      <c r="M275" s="232"/>
      <c r="N275" s="23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128</v>
      </c>
      <c r="AU275" s="17" t="s">
        <v>83</v>
      </c>
    </row>
    <row r="276" s="2" customFormat="1">
      <c r="A276" s="38"/>
      <c r="B276" s="39"/>
      <c r="C276" s="40"/>
      <c r="D276" s="234" t="s">
        <v>130</v>
      </c>
      <c r="E276" s="40"/>
      <c r="F276" s="235" t="s">
        <v>357</v>
      </c>
      <c r="G276" s="40"/>
      <c r="H276" s="40"/>
      <c r="I276" s="231"/>
      <c r="J276" s="40"/>
      <c r="K276" s="40"/>
      <c r="L276" s="44"/>
      <c r="M276" s="232"/>
      <c r="N276" s="23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130</v>
      </c>
      <c r="AU276" s="17" t="s">
        <v>83</v>
      </c>
    </row>
    <row r="277" s="13" customFormat="1">
      <c r="A277" s="13"/>
      <c r="B277" s="236"/>
      <c r="C277" s="237"/>
      <c r="D277" s="229" t="s">
        <v>132</v>
      </c>
      <c r="E277" s="238" t="s">
        <v>1</v>
      </c>
      <c r="F277" s="239" t="s">
        <v>173</v>
      </c>
      <c r="G277" s="237"/>
      <c r="H277" s="240">
        <v>4973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132</v>
      </c>
      <c r="AU277" s="246" t="s">
        <v>83</v>
      </c>
      <c r="AV277" s="13" t="s">
        <v>83</v>
      </c>
      <c r="AW277" s="13" t="s">
        <v>30</v>
      </c>
      <c r="AX277" s="13" t="s">
        <v>73</v>
      </c>
      <c r="AY277" s="246" t="s">
        <v>120</v>
      </c>
    </row>
    <row r="278" s="13" customFormat="1">
      <c r="A278" s="13"/>
      <c r="B278" s="236"/>
      <c r="C278" s="237"/>
      <c r="D278" s="229" t="s">
        <v>132</v>
      </c>
      <c r="E278" s="238" t="s">
        <v>1</v>
      </c>
      <c r="F278" s="239" t="s">
        <v>174</v>
      </c>
      <c r="G278" s="237"/>
      <c r="H278" s="240">
        <v>-3040.5999999999999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132</v>
      </c>
      <c r="AU278" s="246" t="s">
        <v>83</v>
      </c>
      <c r="AV278" s="13" t="s">
        <v>83</v>
      </c>
      <c r="AW278" s="13" t="s">
        <v>30</v>
      </c>
      <c r="AX278" s="13" t="s">
        <v>73</v>
      </c>
      <c r="AY278" s="246" t="s">
        <v>120</v>
      </c>
    </row>
    <row r="279" s="13" customFormat="1">
      <c r="A279" s="13"/>
      <c r="B279" s="236"/>
      <c r="C279" s="237"/>
      <c r="D279" s="229" t="s">
        <v>132</v>
      </c>
      <c r="E279" s="238" t="s">
        <v>1</v>
      </c>
      <c r="F279" s="239" t="s">
        <v>358</v>
      </c>
      <c r="G279" s="237"/>
      <c r="H279" s="240">
        <v>27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132</v>
      </c>
      <c r="AU279" s="246" t="s">
        <v>83</v>
      </c>
      <c r="AV279" s="13" t="s">
        <v>83</v>
      </c>
      <c r="AW279" s="13" t="s">
        <v>30</v>
      </c>
      <c r="AX279" s="13" t="s">
        <v>73</v>
      </c>
      <c r="AY279" s="246" t="s">
        <v>120</v>
      </c>
    </row>
    <row r="280" s="14" customFormat="1">
      <c r="A280" s="14"/>
      <c r="B280" s="247"/>
      <c r="C280" s="248"/>
      <c r="D280" s="229" t="s">
        <v>132</v>
      </c>
      <c r="E280" s="249" t="s">
        <v>1</v>
      </c>
      <c r="F280" s="250" t="s">
        <v>134</v>
      </c>
      <c r="G280" s="248"/>
      <c r="H280" s="251">
        <v>1959.4000000000001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132</v>
      </c>
      <c r="AU280" s="257" t="s">
        <v>83</v>
      </c>
      <c r="AV280" s="14" t="s">
        <v>126</v>
      </c>
      <c r="AW280" s="14" t="s">
        <v>30</v>
      </c>
      <c r="AX280" s="14" t="s">
        <v>81</v>
      </c>
      <c r="AY280" s="257" t="s">
        <v>120</v>
      </c>
    </row>
    <row r="281" s="2" customFormat="1" ht="24.15" customHeight="1">
      <c r="A281" s="38"/>
      <c r="B281" s="39"/>
      <c r="C281" s="215" t="s">
        <v>359</v>
      </c>
      <c r="D281" s="215" t="s">
        <v>122</v>
      </c>
      <c r="E281" s="216" t="s">
        <v>360</v>
      </c>
      <c r="F281" s="217" t="s">
        <v>361</v>
      </c>
      <c r="G281" s="218" t="s">
        <v>125</v>
      </c>
      <c r="H281" s="219">
        <v>1959.4000000000001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38</v>
      </c>
      <c r="O281" s="91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126</v>
      </c>
      <c r="AT281" s="227" t="s">
        <v>122</v>
      </c>
      <c r="AU281" s="227" t="s">
        <v>83</v>
      </c>
      <c r="AY281" s="17" t="s">
        <v>120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81</v>
      </c>
      <c r="BK281" s="228">
        <f>ROUND(I281*H281,2)</f>
        <v>0</v>
      </c>
      <c r="BL281" s="17" t="s">
        <v>126</v>
      </c>
      <c r="BM281" s="227" t="s">
        <v>362</v>
      </c>
    </row>
    <row r="282" s="2" customFormat="1">
      <c r="A282" s="38"/>
      <c r="B282" s="39"/>
      <c r="C282" s="40"/>
      <c r="D282" s="229" t="s">
        <v>128</v>
      </c>
      <c r="E282" s="40"/>
      <c r="F282" s="230" t="s">
        <v>363</v>
      </c>
      <c r="G282" s="40"/>
      <c r="H282" s="40"/>
      <c r="I282" s="231"/>
      <c r="J282" s="40"/>
      <c r="K282" s="40"/>
      <c r="L282" s="44"/>
      <c r="M282" s="232"/>
      <c r="N282" s="23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128</v>
      </c>
      <c r="AU282" s="17" t="s">
        <v>83</v>
      </c>
    </row>
    <row r="283" s="2" customFormat="1">
      <c r="A283" s="38"/>
      <c r="B283" s="39"/>
      <c r="C283" s="40"/>
      <c r="D283" s="234" t="s">
        <v>130</v>
      </c>
      <c r="E283" s="40"/>
      <c r="F283" s="235" t="s">
        <v>364</v>
      </c>
      <c r="G283" s="40"/>
      <c r="H283" s="40"/>
      <c r="I283" s="231"/>
      <c r="J283" s="40"/>
      <c r="K283" s="40"/>
      <c r="L283" s="44"/>
      <c r="M283" s="232"/>
      <c r="N283" s="23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130</v>
      </c>
      <c r="AU283" s="17" t="s">
        <v>83</v>
      </c>
    </row>
    <row r="284" s="13" customFormat="1">
      <c r="A284" s="13"/>
      <c r="B284" s="236"/>
      <c r="C284" s="237"/>
      <c r="D284" s="229" t="s">
        <v>132</v>
      </c>
      <c r="E284" s="238" t="s">
        <v>1</v>
      </c>
      <c r="F284" s="239" t="s">
        <v>173</v>
      </c>
      <c r="G284" s="237"/>
      <c r="H284" s="240">
        <v>4973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132</v>
      </c>
      <c r="AU284" s="246" t="s">
        <v>83</v>
      </c>
      <c r="AV284" s="13" t="s">
        <v>83</v>
      </c>
      <c r="AW284" s="13" t="s">
        <v>30</v>
      </c>
      <c r="AX284" s="13" t="s">
        <v>73</v>
      </c>
      <c r="AY284" s="246" t="s">
        <v>120</v>
      </c>
    </row>
    <row r="285" s="13" customFormat="1">
      <c r="A285" s="13"/>
      <c r="B285" s="236"/>
      <c r="C285" s="237"/>
      <c r="D285" s="229" t="s">
        <v>132</v>
      </c>
      <c r="E285" s="238" t="s">
        <v>1</v>
      </c>
      <c r="F285" s="239" t="s">
        <v>174</v>
      </c>
      <c r="G285" s="237"/>
      <c r="H285" s="240">
        <v>-3040.5999999999999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132</v>
      </c>
      <c r="AU285" s="246" t="s">
        <v>83</v>
      </c>
      <c r="AV285" s="13" t="s">
        <v>83</v>
      </c>
      <c r="AW285" s="13" t="s">
        <v>30</v>
      </c>
      <c r="AX285" s="13" t="s">
        <v>73</v>
      </c>
      <c r="AY285" s="246" t="s">
        <v>120</v>
      </c>
    </row>
    <row r="286" s="13" customFormat="1">
      <c r="A286" s="13"/>
      <c r="B286" s="236"/>
      <c r="C286" s="237"/>
      <c r="D286" s="229" t="s">
        <v>132</v>
      </c>
      <c r="E286" s="238" t="s">
        <v>1</v>
      </c>
      <c r="F286" s="239" t="s">
        <v>358</v>
      </c>
      <c r="G286" s="237"/>
      <c r="H286" s="240">
        <v>27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132</v>
      </c>
      <c r="AU286" s="246" t="s">
        <v>83</v>
      </c>
      <c r="AV286" s="13" t="s">
        <v>83</v>
      </c>
      <c r="AW286" s="13" t="s">
        <v>30</v>
      </c>
      <c r="AX286" s="13" t="s">
        <v>73</v>
      </c>
      <c r="AY286" s="246" t="s">
        <v>120</v>
      </c>
    </row>
    <row r="287" s="14" customFormat="1">
      <c r="A287" s="14"/>
      <c r="B287" s="247"/>
      <c r="C287" s="248"/>
      <c r="D287" s="229" t="s">
        <v>132</v>
      </c>
      <c r="E287" s="249" t="s">
        <v>1</v>
      </c>
      <c r="F287" s="250" t="s">
        <v>134</v>
      </c>
      <c r="G287" s="248"/>
      <c r="H287" s="251">
        <v>1959.4000000000001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132</v>
      </c>
      <c r="AU287" s="257" t="s">
        <v>83</v>
      </c>
      <c r="AV287" s="14" t="s">
        <v>126</v>
      </c>
      <c r="AW287" s="14" t="s">
        <v>30</v>
      </c>
      <c r="AX287" s="14" t="s">
        <v>81</v>
      </c>
      <c r="AY287" s="257" t="s">
        <v>120</v>
      </c>
    </row>
    <row r="288" s="2" customFormat="1" ht="24.15" customHeight="1">
      <c r="A288" s="38"/>
      <c r="B288" s="39"/>
      <c r="C288" s="215" t="s">
        <v>365</v>
      </c>
      <c r="D288" s="215" t="s">
        <v>122</v>
      </c>
      <c r="E288" s="216" t="s">
        <v>366</v>
      </c>
      <c r="F288" s="217" t="s">
        <v>367</v>
      </c>
      <c r="G288" s="218" t="s">
        <v>125</v>
      </c>
      <c r="H288" s="219">
        <v>1959.4000000000001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38</v>
      </c>
      <c r="O288" s="91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126</v>
      </c>
      <c r="AT288" s="227" t="s">
        <v>122</v>
      </c>
      <c r="AU288" s="227" t="s">
        <v>83</v>
      </c>
      <c r="AY288" s="17" t="s">
        <v>120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81</v>
      </c>
      <c r="BK288" s="228">
        <f>ROUND(I288*H288,2)</f>
        <v>0</v>
      </c>
      <c r="BL288" s="17" t="s">
        <v>126</v>
      </c>
      <c r="BM288" s="227" t="s">
        <v>368</v>
      </c>
    </row>
    <row r="289" s="2" customFormat="1">
      <c r="A289" s="38"/>
      <c r="B289" s="39"/>
      <c r="C289" s="40"/>
      <c r="D289" s="229" t="s">
        <v>128</v>
      </c>
      <c r="E289" s="40"/>
      <c r="F289" s="230" t="s">
        <v>369</v>
      </c>
      <c r="G289" s="40"/>
      <c r="H289" s="40"/>
      <c r="I289" s="231"/>
      <c r="J289" s="40"/>
      <c r="K289" s="40"/>
      <c r="L289" s="44"/>
      <c r="M289" s="232"/>
      <c r="N289" s="23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128</v>
      </c>
      <c r="AU289" s="17" t="s">
        <v>83</v>
      </c>
    </row>
    <row r="290" s="2" customFormat="1">
      <c r="A290" s="38"/>
      <c r="B290" s="39"/>
      <c r="C290" s="40"/>
      <c r="D290" s="234" t="s">
        <v>130</v>
      </c>
      <c r="E290" s="40"/>
      <c r="F290" s="235" t="s">
        <v>370</v>
      </c>
      <c r="G290" s="40"/>
      <c r="H290" s="40"/>
      <c r="I290" s="231"/>
      <c r="J290" s="40"/>
      <c r="K290" s="40"/>
      <c r="L290" s="44"/>
      <c r="M290" s="232"/>
      <c r="N290" s="23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130</v>
      </c>
      <c r="AU290" s="17" t="s">
        <v>83</v>
      </c>
    </row>
    <row r="291" s="13" customFormat="1">
      <c r="A291" s="13"/>
      <c r="B291" s="236"/>
      <c r="C291" s="237"/>
      <c r="D291" s="229" t="s">
        <v>132</v>
      </c>
      <c r="E291" s="238" t="s">
        <v>1</v>
      </c>
      <c r="F291" s="239" t="s">
        <v>173</v>
      </c>
      <c r="G291" s="237"/>
      <c r="H291" s="240">
        <v>4973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132</v>
      </c>
      <c r="AU291" s="246" t="s">
        <v>83</v>
      </c>
      <c r="AV291" s="13" t="s">
        <v>83</v>
      </c>
      <c r="AW291" s="13" t="s">
        <v>30</v>
      </c>
      <c r="AX291" s="13" t="s">
        <v>73</v>
      </c>
      <c r="AY291" s="246" t="s">
        <v>120</v>
      </c>
    </row>
    <row r="292" s="13" customFormat="1">
      <c r="A292" s="13"/>
      <c r="B292" s="236"/>
      <c r="C292" s="237"/>
      <c r="D292" s="229" t="s">
        <v>132</v>
      </c>
      <c r="E292" s="238" t="s">
        <v>1</v>
      </c>
      <c r="F292" s="239" t="s">
        <v>174</v>
      </c>
      <c r="G292" s="237"/>
      <c r="H292" s="240">
        <v>-3040.5999999999999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132</v>
      </c>
      <c r="AU292" s="246" t="s">
        <v>83</v>
      </c>
      <c r="AV292" s="13" t="s">
        <v>83</v>
      </c>
      <c r="AW292" s="13" t="s">
        <v>30</v>
      </c>
      <c r="AX292" s="13" t="s">
        <v>73</v>
      </c>
      <c r="AY292" s="246" t="s">
        <v>120</v>
      </c>
    </row>
    <row r="293" s="13" customFormat="1">
      <c r="A293" s="13"/>
      <c r="B293" s="236"/>
      <c r="C293" s="237"/>
      <c r="D293" s="229" t="s">
        <v>132</v>
      </c>
      <c r="E293" s="238" t="s">
        <v>1</v>
      </c>
      <c r="F293" s="239" t="s">
        <v>358</v>
      </c>
      <c r="G293" s="237"/>
      <c r="H293" s="240">
        <v>27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132</v>
      </c>
      <c r="AU293" s="246" t="s">
        <v>83</v>
      </c>
      <c r="AV293" s="13" t="s">
        <v>83</v>
      </c>
      <c r="AW293" s="13" t="s">
        <v>30</v>
      </c>
      <c r="AX293" s="13" t="s">
        <v>73</v>
      </c>
      <c r="AY293" s="246" t="s">
        <v>120</v>
      </c>
    </row>
    <row r="294" s="14" customFormat="1">
      <c r="A294" s="14"/>
      <c r="B294" s="247"/>
      <c r="C294" s="248"/>
      <c r="D294" s="229" t="s">
        <v>132</v>
      </c>
      <c r="E294" s="249" t="s">
        <v>1</v>
      </c>
      <c r="F294" s="250" t="s">
        <v>134</v>
      </c>
      <c r="G294" s="248"/>
      <c r="H294" s="251">
        <v>1959.4000000000001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132</v>
      </c>
      <c r="AU294" s="257" t="s">
        <v>83</v>
      </c>
      <c r="AV294" s="14" t="s">
        <v>126</v>
      </c>
      <c r="AW294" s="14" t="s">
        <v>30</v>
      </c>
      <c r="AX294" s="14" t="s">
        <v>81</v>
      </c>
      <c r="AY294" s="257" t="s">
        <v>120</v>
      </c>
    </row>
    <row r="295" s="2" customFormat="1" ht="33" customHeight="1">
      <c r="A295" s="38"/>
      <c r="B295" s="39"/>
      <c r="C295" s="215" t="s">
        <v>371</v>
      </c>
      <c r="D295" s="215" t="s">
        <v>122</v>
      </c>
      <c r="E295" s="216" t="s">
        <v>372</v>
      </c>
      <c r="F295" s="217" t="s">
        <v>373</v>
      </c>
      <c r="G295" s="218" t="s">
        <v>125</v>
      </c>
      <c r="H295" s="219">
        <v>1959.4000000000001</v>
      </c>
      <c r="I295" s="220"/>
      <c r="J295" s="221">
        <f>ROUND(I295*H295,2)</f>
        <v>0</v>
      </c>
      <c r="K295" s="222"/>
      <c r="L295" s="44"/>
      <c r="M295" s="223" t="s">
        <v>1</v>
      </c>
      <c r="N295" s="224" t="s">
        <v>38</v>
      </c>
      <c r="O295" s="91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126</v>
      </c>
      <c r="AT295" s="227" t="s">
        <v>122</v>
      </c>
      <c r="AU295" s="227" t="s">
        <v>83</v>
      </c>
      <c r="AY295" s="17" t="s">
        <v>120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81</v>
      </c>
      <c r="BK295" s="228">
        <f>ROUND(I295*H295,2)</f>
        <v>0</v>
      </c>
      <c r="BL295" s="17" t="s">
        <v>126</v>
      </c>
      <c r="BM295" s="227" t="s">
        <v>374</v>
      </c>
    </row>
    <row r="296" s="2" customFormat="1">
      <c r="A296" s="38"/>
      <c r="B296" s="39"/>
      <c r="C296" s="40"/>
      <c r="D296" s="229" t="s">
        <v>128</v>
      </c>
      <c r="E296" s="40"/>
      <c r="F296" s="230" t="s">
        <v>375</v>
      </c>
      <c r="G296" s="40"/>
      <c r="H296" s="40"/>
      <c r="I296" s="231"/>
      <c r="J296" s="40"/>
      <c r="K296" s="40"/>
      <c r="L296" s="44"/>
      <c r="M296" s="232"/>
      <c r="N296" s="23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128</v>
      </c>
      <c r="AU296" s="17" t="s">
        <v>83</v>
      </c>
    </row>
    <row r="297" s="2" customFormat="1">
      <c r="A297" s="38"/>
      <c r="B297" s="39"/>
      <c r="C297" s="40"/>
      <c r="D297" s="234" t="s">
        <v>130</v>
      </c>
      <c r="E297" s="40"/>
      <c r="F297" s="235" t="s">
        <v>376</v>
      </c>
      <c r="G297" s="40"/>
      <c r="H297" s="40"/>
      <c r="I297" s="231"/>
      <c r="J297" s="40"/>
      <c r="K297" s="40"/>
      <c r="L297" s="44"/>
      <c r="M297" s="232"/>
      <c r="N297" s="23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130</v>
      </c>
      <c r="AU297" s="17" t="s">
        <v>83</v>
      </c>
    </row>
    <row r="298" s="13" customFormat="1">
      <c r="A298" s="13"/>
      <c r="B298" s="236"/>
      <c r="C298" s="237"/>
      <c r="D298" s="229" t="s">
        <v>132</v>
      </c>
      <c r="E298" s="238" t="s">
        <v>1</v>
      </c>
      <c r="F298" s="239" t="s">
        <v>173</v>
      </c>
      <c r="G298" s="237"/>
      <c r="H298" s="240">
        <v>4973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132</v>
      </c>
      <c r="AU298" s="246" t="s">
        <v>83</v>
      </c>
      <c r="AV298" s="13" t="s">
        <v>83</v>
      </c>
      <c r="AW298" s="13" t="s">
        <v>30</v>
      </c>
      <c r="AX298" s="13" t="s">
        <v>73</v>
      </c>
      <c r="AY298" s="246" t="s">
        <v>120</v>
      </c>
    </row>
    <row r="299" s="13" customFormat="1">
      <c r="A299" s="13"/>
      <c r="B299" s="236"/>
      <c r="C299" s="237"/>
      <c r="D299" s="229" t="s">
        <v>132</v>
      </c>
      <c r="E299" s="238" t="s">
        <v>1</v>
      </c>
      <c r="F299" s="239" t="s">
        <v>174</v>
      </c>
      <c r="G299" s="237"/>
      <c r="H299" s="240">
        <v>-3040.5999999999999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132</v>
      </c>
      <c r="AU299" s="246" t="s">
        <v>83</v>
      </c>
      <c r="AV299" s="13" t="s">
        <v>83</v>
      </c>
      <c r="AW299" s="13" t="s">
        <v>30</v>
      </c>
      <c r="AX299" s="13" t="s">
        <v>73</v>
      </c>
      <c r="AY299" s="246" t="s">
        <v>120</v>
      </c>
    </row>
    <row r="300" s="13" customFormat="1">
      <c r="A300" s="13"/>
      <c r="B300" s="236"/>
      <c r="C300" s="237"/>
      <c r="D300" s="229" t="s">
        <v>132</v>
      </c>
      <c r="E300" s="238" t="s">
        <v>1</v>
      </c>
      <c r="F300" s="239" t="s">
        <v>358</v>
      </c>
      <c r="G300" s="237"/>
      <c r="H300" s="240">
        <v>27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132</v>
      </c>
      <c r="AU300" s="246" t="s">
        <v>83</v>
      </c>
      <c r="AV300" s="13" t="s">
        <v>83</v>
      </c>
      <c r="AW300" s="13" t="s">
        <v>30</v>
      </c>
      <c r="AX300" s="13" t="s">
        <v>73</v>
      </c>
      <c r="AY300" s="246" t="s">
        <v>120</v>
      </c>
    </row>
    <row r="301" s="14" customFormat="1">
      <c r="A301" s="14"/>
      <c r="B301" s="247"/>
      <c r="C301" s="248"/>
      <c r="D301" s="229" t="s">
        <v>132</v>
      </c>
      <c r="E301" s="249" t="s">
        <v>1</v>
      </c>
      <c r="F301" s="250" t="s">
        <v>134</v>
      </c>
      <c r="G301" s="248"/>
      <c r="H301" s="251">
        <v>1959.4000000000001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132</v>
      </c>
      <c r="AU301" s="257" t="s">
        <v>83</v>
      </c>
      <c r="AV301" s="14" t="s">
        <v>126</v>
      </c>
      <c r="AW301" s="14" t="s">
        <v>30</v>
      </c>
      <c r="AX301" s="14" t="s">
        <v>81</v>
      </c>
      <c r="AY301" s="257" t="s">
        <v>120</v>
      </c>
    </row>
    <row r="302" s="2" customFormat="1" ht="16.5" customHeight="1">
      <c r="A302" s="38"/>
      <c r="B302" s="39"/>
      <c r="C302" s="215" t="s">
        <v>377</v>
      </c>
      <c r="D302" s="215" t="s">
        <v>122</v>
      </c>
      <c r="E302" s="216" t="s">
        <v>378</v>
      </c>
      <c r="F302" s="217" t="s">
        <v>379</v>
      </c>
      <c r="G302" s="218" t="s">
        <v>125</v>
      </c>
      <c r="H302" s="219">
        <v>13</v>
      </c>
      <c r="I302" s="220"/>
      <c r="J302" s="221">
        <f>ROUND(I302*H302,2)</f>
        <v>0</v>
      </c>
      <c r="K302" s="222"/>
      <c r="L302" s="44"/>
      <c r="M302" s="223" t="s">
        <v>1</v>
      </c>
      <c r="N302" s="224" t="s">
        <v>38</v>
      </c>
      <c r="O302" s="91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126</v>
      </c>
      <c r="AT302" s="227" t="s">
        <v>122</v>
      </c>
      <c r="AU302" s="227" t="s">
        <v>83</v>
      </c>
      <c r="AY302" s="17" t="s">
        <v>120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81</v>
      </c>
      <c r="BK302" s="228">
        <f>ROUND(I302*H302,2)</f>
        <v>0</v>
      </c>
      <c r="BL302" s="17" t="s">
        <v>126</v>
      </c>
      <c r="BM302" s="227" t="s">
        <v>380</v>
      </c>
    </row>
    <row r="303" s="2" customFormat="1">
      <c r="A303" s="38"/>
      <c r="B303" s="39"/>
      <c r="C303" s="40"/>
      <c r="D303" s="229" t="s">
        <v>128</v>
      </c>
      <c r="E303" s="40"/>
      <c r="F303" s="230" t="s">
        <v>381</v>
      </c>
      <c r="G303" s="40"/>
      <c r="H303" s="40"/>
      <c r="I303" s="231"/>
      <c r="J303" s="40"/>
      <c r="K303" s="40"/>
      <c r="L303" s="44"/>
      <c r="M303" s="232"/>
      <c r="N303" s="23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128</v>
      </c>
      <c r="AU303" s="17" t="s">
        <v>83</v>
      </c>
    </row>
    <row r="304" s="2" customFormat="1">
      <c r="A304" s="38"/>
      <c r="B304" s="39"/>
      <c r="C304" s="40"/>
      <c r="D304" s="234" t="s">
        <v>130</v>
      </c>
      <c r="E304" s="40"/>
      <c r="F304" s="235" t="s">
        <v>382</v>
      </c>
      <c r="G304" s="40"/>
      <c r="H304" s="40"/>
      <c r="I304" s="231"/>
      <c r="J304" s="40"/>
      <c r="K304" s="40"/>
      <c r="L304" s="44"/>
      <c r="M304" s="232"/>
      <c r="N304" s="23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130</v>
      </c>
      <c r="AU304" s="17" t="s">
        <v>83</v>
      </c>
    </row>
    <row r="305" s="13" customFormat="1">
      <c r="A305" s="13"/>
      <c r="B305" s="236"/>
      <c r="C305" s="237"/>
      <c r="D305" s="229" t="s">
        <v>132</v>
      </c>
      <c r="E305" s="238" t="s">
        <v>1</v>
      </c>
      <c r="F305" s="239" t="s">
        <v>383</v>
      </c>
      <c r="G305" s="237"/>
      <c r="H305" s="240">
        <v>13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132</v>
      </c>
      <c r="AU305" s="246" t="s">
        <v>83</v>
      </c>
      <c r="AV305" s="13" t="s">
        <v>83</v>
      </c>
      <c r="AW305" s="13" t="s">
        <v>30</v>
      </c>
      <c r="AX305" s="13" t="s">
        <v>81</v>
      </c>
      <c r="AY305" s="246" t="s">
        <v>120</v>
      </c>
    </row>
    <row r="306" s="2" customFormat="1" ht="24.15" customHeight="1">
      <c r="A306" s="38"/>
      <c r="B306" s="39"/>
      <c r="C306" s="215" t="s">
        <v>384</v>
      </c>
      <c r="D306" s="215" t="s">
        <v>122</v>
      </c>
      <c r="E306" s="216" t="s">
        <v>385</v>
      </c>
      <c r="F306" s="217" t="s">
        <v>386</v>
      </c>
      <c r="G306" s="218" t="s">
        <v>125</v>
      </c>
      <c r="H306" s="219">
        <v>29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38</v>
      </c>
      <c r="O306" s="91"/>
      <c r="P306" s="225">
        <f>O306*H306</f>
        <v>0</v>
      </c>
      <c r="Q306" s="225">
        <v>0.16700000000000001</v>
      </c>
      <c r="R306" s="225">
        <f>Q306*H306</f>
        <v>4.843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126</v>
      </c>
      <c r="AT306" s="227" t="s">
        <v>122</v>
      </c>
      <c r="AU306" s="227" t="s">
        <v>83</v>
      </c>
      <c r="AY306" s="17" t="s">
        <v>120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81</v>
      </c>
      <c r="BK306" s="228">
        <f>ROUND(I306*H306,2)</f>
        <v>0</v>
      </c>
      <c r="BL306" s="17" t="s">
        <v>126</v>
      </c>
      <c r="BM306" s="227" t="s">
        <v>387</v>
      </c>
    </row>
    <row r="307" s="2" customFormat="1">
      <c r="A307" s="38"/>
      <c r="B307" s="39"/>
      <c r="C307" s="40"/>
      <c r="D307" s="229" t="s">
        <v>128</v>
      </c>
      <c r="E307" s="40"/>
      <c r="F307" s="230" t="s">
        <v>388</v>
      </c>
      <c r="G307" s="40"/>
      <c r="H307" s="40"/>
      <c r="I307" s="231"/>
      <c r="J307" s="40"/>
      <c r="K307" s="40"/>
      <c r="L307" s="44"/>
      <c r="M307" s="232"/>
      <c r="N307" s="23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128</v>
      </c>
      <c r="AU307" s="17" t="s">
        <v>83</v>
      </c>
    </row>
    <row r="308" s="2" customFormat="1">
      <c r="A308" s="38"/>
      <c r="B308" s="39"/>
      <c r="C308" s="40"/>
      <c r="D308" s="234" t="s">
        <v>130</v>
      </c>
      <c r="E308" s="40"/>
      <c r="F308" s="235" t="s">
        <v>389</v>
      </c>
      <c r="G308" s="40"/>
      <c r="H308" s="40"/>
      <c r="I308" s="231"/>
      <c r="J308" s="40"/>
      <c r="K308" s="40"/>
      <c r="L308" s="44"/>
      <c r="M308" s="232"/>
      <c r="N308" s="23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130</v>
      </c>
      <c r="AU308" s="17" t="s">
        <v>83</v>
      </c>
    </row>
    <row r="309" s="13" customFormat="1">
      <c r="A309" s="13"/>
      <c r="B309" s="236"/>
      <c r="C309" s="237"/>
      <c r="D309" s="229" t="s">
        <v>132</v>
      </c>
      <c r="E309" s="238" t="s">
        <v>1</v>
      </c>
      <c r="F309" s="239" t="s">
        <v>390</v>
      </c>
      <c r="G309" s="237"/>
      <c r="H309" s="240">
        <v>29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6" t="s">
        <v>132</v>
      </c>
      <c r="AU309" s="246" t="s">
        <v>83</v>
      </c>
      <c r="AV309" s="13" t="s">
        <v>83</v>
      </c>
      <c r="AW309" s="13" t="s">
        <v>30</v>
      </c>
      <c r="AX309" s="13" t="s">
        <v>81</v>
      </c>
      <c r="AY309" s="246" t="s">
        <v>120</v>
      </c>
    </row>
    <row r="310" s="2" customFormat="1" ht="24.15" customHeight="1">
      <c r="A310" s="38"/>
      <c r="B310" s="39"/>
      <c r="C310" s="215" t="s">
        <v>391</v>
      </c>
      <c r="D310" s="215" t="s">
        <v>122</v>
      </c>
      <c r="E310" s="216" t="s">
        <v>392</v>
      </c>
      <c r="F310" s="217" t="s">
        <v>393</v>
      </c>
      <c r="G310" s="218" t="s">
        <v>125</v>
      </c>
      <c r="H310" s="219">
        <v>29</v>
      </c>
      <c r="I310" s="220"/>
      <c r="J310" s="221">
        <f>ROUND(I310*H310,2)</f>
        <v>0</v>
      </c>
      <c r="K310" s="222"/>
      <c r="L310" s="44"/>
      <c r="M310" s="223" t="s">
        <v>1</v>
      </c>
      <c r="N310" s="224" t="s">
        <v>38</v>
      </c>
      <c r="O310" s="91"/>
      <c r="P310" s="225">
        <f>O310*H310</f>
        <v>0</v>
      </c>
      <c r="Q310" s="225">
        <v>0.089219999999999994</v>
      </c>
      <c r="R310" s="225">
        <f>Q310*H310</f>
        <v>2.58738</v>
      </c>
      <c r="S310" s="225">
        <v>0</v>
      </c>
      <c r="T310" s="22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7" t="s">
        <v>126</v>
      </c>
      <c r="AT310" s="227" t="s">
        <v>122</v>
      </c>
      <c r="AU310" s="227" t="s">
        <v>83</v>
      </c>
      <c r="AY310" s="17" t="s">
        <v>120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81</v>
      </c>
      <c r="BK310" s="228">
        <f>ROUND(I310*H310,2)</f>
        <v>0</v>
      </c>
      <c r="BL310" s="17" t="s">
        <v>126</v>
      </c>
      <c r="BM310" s="227" t="s">
        <v>394</v>
      </c>
    </row>
    <row r="311" s="2" customFormat="1">
      <c r="A311" s="38"/>
      <c r="B311" s="39"/>
      <c r="C311" s="40"/>
      <c r="D311" s="229" t="s">
        <v>128</v>
      </c>
      <c r="E311" s="40"/>
      <c r="F311" s="230" t="s">
        <v>395</v>
      </c>
      <c r="G311" s="40"/>
      <c r="H311" s="40"/>
      <c r="I311" s="231"/>
      <c r="J311" s="40"/>
      <c r="K311" s="40"/>
      <c r="L311" s="44"/>
      <c r="M311" s="232"/>
      <c r="N311" s="23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128</v>
      </c>
      <c r="AU311" s="17" t="s">
        <v>83</v>
      </c>
    </row>
    <row r="312" s="2" customFormat="1">
      <c r="A312" s="38"/>
      <c r="B312" s="39"/>
      <c r="C312" s="40"/>
      <c r="D312" s="234" t="s">
        <v>130</v>
      </c>
      <c r="E312" s="40"/>
      <c r="F312" s="235" t="s">
        <v>396</v>
      </c>
      <c r="G312" s="40"/>
      <c r="H312" s="40"/>
      <c r="I312" s="231"/>
      <c r="J312" s="40"/>
      <c r="K312" s="40"/>
      <c r="L312" s="44"/>
      <c r="M312" s="232"/>
      <c r="N312" s="23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130</v>
      </c>
      <c r="AU312" s="17" t="s">
        <v>83</v>
      </c>
    </row>
    <row r="313" s="13" customFormat="1">
      <c r="A313" s="13"/>
      <c r="B313" s="236"/>
      <c r="C313" s="237"/>
      <c r="D313" s="229" t="s">
        <v>132</v>
      </c>
      <c r="E313" s="238" t="s">
        <v>1</v>
      </c>
      <c r="F313" s="239" t="s">
        <v>390</v>
      </c>
      <c r="G313" s="237"/>
      <c r="H313" s="240">
        <v>29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132</v>
      </c>
      <c r="AU313" s="246" t="s">
        <v>83</v>
      </c>
      <c r="AV313" s="13" t="s">
        <v>83</v>
      </c>
      <c r="AW313" s="13" t="s">
        <v>30</v>
      </c>
      <c r="AX313" s="13" t="s">
        <v>81</v>
      </c>
      <c r="AY313" s="246" t="s">
        <v>120</v>
      </c>
    </row>
    <row r="314" s="12" customFormat="1" ht="22.8" customHeight="1">
      <c r="A314" s="12"/>
      <c r="B314" s="199"/>
      <c r="C314" s="200"/>
      <c r="D314" s="201" t="s">
        <v>72</v>
      </c>
      <c r="E314" s="213" t="s">
        <v>177</v>
      </c>
      <c r="F314" s="213" t="s">
        <v>397</v>
      </c>
      <c r="G314" s="200"/>
      <c r="H314" s="200"/>
      <c r="I314" s="203"/>
      <c r="J314" s="214">
        <f>BK314</f>
        <v>0</v>
      </c>
      <c r="K314" s="200"/>
      <c r="L314" s="205"/>
      <c r="M314" s="206"/>
      <c r="N314" s="207"/>
      <c r="O314" s="207"/>
      <c r="P314" s="208">
        <f>SUM(P315:P344)</f>
        <v>0</v>
      </c>
      <c r="Q314" s="207"/>
      <c r="R314" s="208">
        <f>SUM(R315:R344)</f>
        <v>9.5432800000000011</v>
      </c>
      <c r="S314" s="207"/>
      <c r="T314" s="209">
        <f>SUM(T315:T344)</f>
        <v>4.8580800000000002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0" t="s">
        <v>81</v>
      </c>
      <c r="AT314" s="211" t="s">
        <v>72</v>
      </c>
      <c r="AU314" s="211" t="s">
        <v>81</v>
      </c>
      <c r="AY314" s="210" t="s">
        <v>120</v>
      </c>
      <c r="BK314" s="212">
        <f>SUM(BK315:BK344)</f>
        <v>0</v>
      </c>
    </row>
    <row r="315" s="2" customFormat="1" ht="24.15" customHeight="1">
      <c r="A315" s="38"/>
      <c r="B315" s="39"/>
      <c r="C315" s="215" t="s">
        <v>398</v>
      </c>
      <c r="D315" s="215" t="s">
        <v>122</v>
      </c>
      <c r="E315" s="216" t="s">
        <v>399</v>
      </c>
      <c r="F315" s="217" t="s">
        <v>400</v>
      </c>
      <c r="G315" s="218" t="s">
        <v>180</v>
      </c>
      <c r="H315" s="219">
        <v>2.3740000000000001</v>
      </c>
      <c r="I315" s="220"/>
      <c r="J315" s="221">
        <f>ROUND(I315*H315,2)</f>
        <v>0</v>
      </c>
      <c r="K315" s="222"/>
      <c r="L315" s="44"/>
      <c r="M315" s="223" t="s">
        <v>1</v>
      </c>
      <c r="N315" s="224" t="s">
        <v>38</v>
      </c>
      <c r="O315" s="91"/>
      <c r="P315" s="225">
        <f>O315*H315</f>
        <v>0</v>
      </c>
      <c r="Q315" s="225">
        <v>0</v>
      </c>
      <c r="R315" s="225">
        <f>Q315*H315</f>
        <v>0</v>
      </c>
      <c r="S315" s="225">
        <v>1.9199999999999999</v>
      </c>
      <c r="T315" s="226">
        <f>S315*H315</f>
        <v>4.5580800000000004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7" t="s">
        <v>126</v>
      </c>
      <c r="AT315" s="227" t="s">
        <v>122</v>
      </c>
      <c r="AU315" s="227" t="s">
        <v>83</v>
      </c>
      <c r="AY315" s="17" t="s">
        <v>120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81</v>
      </c>
      <c r="BK315" s="228">
        <f>ROUND(I315*H315,2)</f>
        <v>0</v>
      </c>
      <c r="BL315" s="17" t="s">
        <v>126</v>
      </c>
      <c r="BM315" s="227" t="s">
        <v>401</v>
      </c>
    </row>
    <row r="316" s="2" customFormat="1">
      <c r="A316" s="38"/>
      <c r="B316" s="39"/>
      <c r="C316" s="40"/>
      <c r="D316" s="229" t="s">
        <v>128</v>
      </c>
      <c r="E316" s="40"/>
      <c r="F316" s="230" t="s">
        <v>402</v>
      </c>
      <c r="G316" s="40"/>
      <c r="H316" s="40"/>
      <c r="I316" s="231"/>
      <c r="J316" s="40"/>
      <c r="K316" s="40"/>
      <c r="L316" s="44"/>
      <c r="M316" s="232"/>
      <c r="N316" s="23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128</v>
      </c>
      <c r="AU316" s="17" t="s">
        <v>83</v>
      </c>
    </row>
    <row r="317" s="2" customFormat="1">
      <c r="A317" s="38"/>
      <c r="B317" s="39"/>
      <c r="C317" s="40"/>
      <c r="D317" s="234" t="s">
        <v>130</v>
      </c>
      <c r="E317" s="40"/>
      <c r="F317" s="235" t="s">
        <v>403</v>
      </c>
      <c r="G317" s="40"/>
      <c r="H317" s="40"/>
      <c r="I317" s="231"/>
      <c r="J317" s="40"/>
      <c r="K317" s="40"/>
      <c r="L317" s="44"/>
      <c r="M317" s="232"/>
      <c r="N317" s="23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130</v>
      </c>
      <c r="AU317" s="17" t="s">
        <v>83</v>
      </c>
    </row>
    <row r="318" s="13" customFormat="1">
      <c r="A318" s="13"/>
      <c r="B318" s="236"/>
      <c r="C318" s="237"/>
      <c r="D318" s="229" t="s">
        <v>132</v>
      </c>
      <c r="E318" s="238" t="s">
        <v>1</v>
      </c>
      <c r="F318" s="239" t="s">
        <v>404</v>
      </c>
      <c r="G318" s="237"/>
      <c r="H318" s="240">
        <v>2.3740000000000001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132</v>
      </c>
      <c r="AU318" s="246" t="s">
        <v>83</v>
      </c>
      <c r="AV318" s="13" t="s">
        <v>83</v>
      </c>
      <c r="AW318" s="13" t="s">
        <v>30</v>
      </c>
      <c r="AX318" s="13" t="s">
        <v>81</v>
      </c>
      <c r="AY318" s="246" t="s">
        <v>120</v>
      </c>
    </row>
    <row r="319" s="2" customFormat="1" ht="24.15" customHeight="1">
      <c r="A319" s="38"/>
      <c r="B319" s="39"/>
      <c r="C319" s="215" t="s">
        <v>405</v>
      </c>
      <c r="D319" s="215" t="s">
        <v>122</v>
      </c>
      <c r="E319" s="216" t="s">
        <v>406</v>
      </c>
      <c r="F319" s="217" t="s">
        <v>407</v>
      </c>
      <c r="G319" s="218" t="s">
        <v>290</v>
      </c>
      <c r="H319" s="219">
        <v>6</v>
      </c>
      <c r="I319" s="220"/>
      <c r="J319" s="221">
        <f>ROUND(I319*H319,2)</f>
        <v>0</v>
      </c>
      <c r="K319" s="222"/>
      <c r="L319" s="44"/>
      <c r="M319" s="223" t="s">
        <v>1</v>
      </c>
      <c r="N319" s="224" t="s">
        <v>38</v>
      </c>
      <c r="O319" s="91"/>
      <c r="P319" s="225">
        <f>O319*H319</f>
        <v>0</v>
      </c>
      <c r="Q319" s="225">
        <v>0.12422</v>
      </c>
      <c r="R319" s="225">
        <f>Q319*H319</f>
        <v>0.74531999999999998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126</v>
      </c>
      <c r="AT319" s="227" t="s">
        <v>122</v>
      </c>
      <c r="AU319" s="227" t="s">
        <v>83</v>
      </c>
      <c r="AY319" s="17" t="s">
        <v>120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81</v>
      </c>
      <c r="BK319" s="228">
        <f>ROUND(I319*H319,2)</f>
        <v>0</v>
      </c>
      <c r="BL319" s="17" t="s">
        <v>126</v>
      </c>
      <c r="BM319" s="227" t="s">
        <v>408</v>
      </c>
    </row>
    <row r="320" s="2" customFormat="1">
      <c r="A320" s="38"/>
      <c r="B320" s="39"/>
      <c r="C320" s="40"/>
      <c r="D320" s="229" t="s">
        <v>128</v>
      </c>
      <c r="E320" s="40"/>
      <c r="F320" s="230" t="s">
        <v>409</v>
      </c>
      <c r="G320" s="40"/>
      <c r="H320" s="40"/>
      <c r="I320" s="231"/>
      <c r="J320" s="40"/>
      <c r="K320" s="40"/>
      <c r="L320" s="44"/>
      <c r="M320" s="232"/>
      <c r="N320" s="23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128</v>
      </c>
      <c r="AU320" s="17" t="s">
        <v>83</v>
      </c>
    </row>
    <row r="321" s="2" customFormat="1">
      <c r="A321" s="38"/>
      <c r="B321" s="39"/>
      <c r="C321" s="40"/>
      <c r="D321" s="234" t="s">
        <v>130</v>
      </c>
      <c r="E321" s="40"/>
      <c r="F321" s="235" t="s">
        <v>410</v>
      </c>
      <c r="G321" s="40"/>
      <c r="H321" s="40"/>
      <c r="I321" s="231"/>
      <c r="J321" s="40"/>
      <c r="K321" s="40"/>
      <c r="L321" s="44"/>
      <c r="M321" s="232"/>
      <c r="N321" s="23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130</v>
      </c>
      <c r="AU321" s="17" t="s">
        <v>83</v>
      </c>
    </row>
    <row r="322" s="2" customFormat="1" ht="21.75" customHeight="1">
      <c r="A322" s="38"/>
      <c r="B322" s="39"/>
      <c r="C322" s="268" t="s">
        <v>411</v>
      </c>
      <c r="D322" s="268" t="s">
        <v>224</v>
      </c>
      <c r="E322" s="269" t="s">
        <v>412</v>
      </c>
      <c r="F322" s="270" t="s">
        <v>413</v>
      </c>
      <c r="G322" s="271" t="s">
        <v>290</v>
      </c>
      <c r="H322" s="272">
        <v>6</v>
      </c>
      <c r="I322" s="273"/>
      <c r="J322" s="274">
        <f>ROUND(I322*H322,2)</f>
        <v>0</v>
      </c>
      <c r="K322" s="275"/>
      <c r="L322" s="276"/>
      <c r="M322" s="277" t="s">
        <v>1</v>
      </c>
      <c r="N322" s="278" t="s">
        <v>38</v>
      </c>
      <c r="O322" s="91"/>
      <c r="P322" s="225">
        <f>O322*H322</f>
        <v>0</v>
      </c>
      <c r="Q322" s="225">
        <v>0.067000000000000004</v>
      </c>
      <c r="R322" s="225">
        <f>Q322*H322</f>
        <v>0.40200000000000002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177</v>
      </c>
      <c r="AT322" s="227" t="s">
        <v>224</v>
      </c>
      <c r="AU322" s="227" t="s">
        <v>83</v>
      </c>
      <c r="AY322" s="17" t="s">
        <v>120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81</v>
      </c>
      <c r="BK322" s="228">
        <f>ROUND(I322*H322,2)</f>
        <v>0</v>
      </c>
      <c r="BL322" s="17" t="s">
        <v>126</v>
      </c>
      <c r="BM322" s="227" t="s">
        <v>414</v>
      </c>
    </row>
    <row r="323" s="2" customFormat="1">
      <c r="A323" s="38"/>
      <c r="B323" s="39"/>
      <c r="C323" s="40"/>
      <c r="D323" s="229" t="s">
        <v>128</v>
      </c>
      <c r="E323" s="40"/>
      <c r="F323" s="230" t="s">
        <v>413</v>
      </c>
      <c r="G323" s="40"/>
      <c r="H323" s="40"/>
      <c r="I323" s="231"/>
      <c r="J323" s="40"/>
      <c r="K323" s="40"/>
      <c r="L323" s="44"/>
      <c r="M323" s="232"/>
      <c r="N323" s="23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128</v>
      </c>
      <c r="AU323" s="17" t="s">
        <v>83</v>
      </c>
    </row>
    <row r="324" s="2" customFormat="1" ht="24.15" customHeight="1">
      <c r="A324" s="38"/>
      <c r="B324" s="39"/>
      <c r="C324" s="215" t="s">
        <v>415</v>
      </c>
      <c r="D324" s="215" t="s">
        <v>122</v>
      </c>
      <c r="E324" s="216" t="s">
        <v>416</v>
      </c>
      <c r="F324" s="217" t="s">
        <v>417</v>
      </c>
      <c r="G324" s="218" t="s">
        <v>290</v>
      </c>
      <c r="H324" s="219">
        <v>6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38</v>
      </c>
      <c r="O324" s="91"/>
      <c r="P324" s="225">
        <f>O324*H324</f>
        <v>0</v>
      </c>
      <c r="Q324" s="225">
        <v>0.02972</v>
      </c>
      <c r="R324" s="225">
        <f>Q324*H324</f>
        <v>0.17832000000000001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126</v>
      </c>
      <c r="AT324" s="227" t="s">
        <v>122</v>
      </c>
      <c r="AU324" s="227" t="s">
        <v>83</v>
      </c>
      <c r="AY324" s="17" t="s">
        <v>120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81</v>
      </c>
      <c r="BK324" s="228">
        <f>ROUND(I324*H324,2)</f>
        <v>0</v>
      </c>
      <c r="BL324" s="17" t="s">
        <v>126</v>
      </c>
      <c r="BM324" s="227" t="s">
        <v>418</v>
      </c>
    </row>
    <row r="325" s="2" customFormat="1">
      <c r="A325" s="38"/>
      <c r="B325" s="39"/>
      <c r="C325" s="40"/>
      <c r="D325" s="229" t="s">
        <v>128</v>
      </c>
      <c r="E325" s="40"/>
      <c r="F325" s="230" t="s">
        <v>419</v>
      </c>
      <c r="G325" s="40"/>
      <c r="H325" s="40"/>
      <c r="I325" s="231"/>
      <c r="J325" s="40"/>
      <c r="K325" s="40"/>
      <c r="L325" s="44"/>
      <c r="M325" s="232"/>
      <c r="N325" s="23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128</v>
      </c>
      <c r="AU325" s="17" t="s">
        <v>83</v>
      </c>
    </row>
    <row r="326" s="2" customFormat="1">
      <c r="A326" s="38"/>
      <c r="B326" s="39"/>
      <c r="C326" s="40"/>
      <c r="D326" s="234" t="s">
        <v>130</v>
      </c>
      <c r="E326" s="40"/>
      <c r="F326" s="235" t="s">
        <v>420</v>
      </c>
      <c r="G326" s="40"/>
      <c r="H326" s="40"/>
      <c r="I326" s="231"/>
      <c r="J326" s="40"/>
      <c r="K326" s="40"/>
      <c r="L326" s="44"/>
      <c r="M326" s="232"/>
      <c r="N326" s="23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130</v>
      </c>
      <c r="AU326" s="17" t="s">
        <v>83</v>
      </c>
    </row>
    <row r="327" s="2" customFormat="1" ht="24.15" customHeight="1">
      <c r="A327" s="38"/>
      <c r="B327" s="39"/>
      <c r="C327" s="268" t="s">
        <v>421</v>
      </c>
      <c r="D327" s="268" t="s">
        <v>224</v>
      </c>
      <c r="E327" s="269" t="s">
        <v>422</v>
      </c>
      <c r="F327" s="270" t="s">
        <v>423</v>
      </c>
      <c r="G327" s="271" t="s">
        <v>290</v>
      </c>
      <c r="H327" s="272">
        <v>6</v>
      </c>
      <c r="I327" s="273"/>
      <c r="J327" s="274">
        <f>ROUND(I327*H327,2)</f>
        <v>0</v>
      </c>
      <c r="K327" s="275"/>
      <c r="L327" s="276"/>
      <c r="M327" s="277" t="s">
        <v>1</v>
      </c>
      <c r="N327" s="278" t="s">
        <v>38</v>
      </c>
      <c r="O327" s="91"/>
      <c r="P327" s="225">
        <f>O327*H327</f>
        <v>0</v>
      </c>
      <c r="Q327" s="225">
        <v>0.11</v>
      </c>
      <c r="R327" s="225">
        <f>Q327*H327</f>
        <v>0.66000000000000003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177</v>
      </c>
      <c r="AT327" s="227" t="s">
        <v>224</v>
      </c>
      <c r="AU327" s="227" t="s">
        <v>83</v>
      </c>
      <c r="AY327" s="17" t="s">
        <v>120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81</v>
      </c>
      <c r="BK327" s="228">
        <f>ROUND(I327*H327,2)</f>
        <v>0</v>
      </c>
      <c r="BL327" s="17" t="s">
        <v>126</v>
      </c>
      <c r="BM327" s="227" t="s">
        <v>424</v>
      </c>
    </row>
    <row r="328" s="2" customFormat="1">
      <c r="A328" s="38"/>
      <c r="B328" s="39"/>
      <c r="C328" s="40"/>
      <c r="D328" s="229" t="s">
        <v>128</v>
      </c>
      <c r="E328" s="40"/>
      <c r="F328" s="230" t="s">
        <v>423</v>
      </c>
      <c r="G328" s="40"/>
      <c r="H328" s="40"/>
      <c r="I328" s="231"/>
      <c r="J328" s="40"/>
      <c r="K328" s="40"/>
      <c r="L328" s="44"/>
      <c r="M328" s="232"/>
      <c r="N328" s="23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128</v>
      </c>
      <c r="AU328" s="17" t="s">
        <v>83</v>
      </c>
    </row>
    <row r="329" s="2" customFormat="1" ht="24.15" customHeight="1">
      <c r="A329" s="38"/>
      <c r="B329" s="39"/>
      <c r="C329" s="215" t="s">
        <v>425</v>
      </c>
      <c r="D329" s="215" t="s">
        <v>122</v>
      </c>
      <c r="E329" s="216" t="s">
        <v>426</v>
      </c>
      <c r="F329" s="217" t="s">
        <v>427</v>
      </c>
      <c r="G329" s="218" t="s">
        <v>290</v>
      </c>
      <c r="H329" s="219">
        <v>6</v>
      </c>
      <c r="I329" s="220"/>
      <c r="J329" s="221">
        <f>ROUND(I329*H329,2)</f>
        <v>0</v>
      </c>
      <c r="K329" s="222"/>
      <c r="L329" s="44"/>
      <c r="M329" s="223" t="s">
        <v>1</v>
      </c>
      <c r="N329" s="224" t="s">
        <v>38</v>
      </c>
      <c r="O329" s="91"/>
      <c r="P329" s="225">
        <f>O329*H329</f>
        <v>0</v>
      </c>
      <c r="Q329" s="225">
        <v>0.02972</v>
      </c>
      <c r="R329" s="225">
        <f>Q329*H329</f>
        <v>0.17832000000000001</v>
      </c>
      <c r="S329" s="225">
        <v>0</v>
      </c>
      <c r="T329" s="22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126</v>
      </c>
      <c r="AT329" s="227" t="s">
        <v>122</v>
      </c>
      <c r="AU329" s="227" t="s">
        <v>83</v>
      </c>
      <c r="AY329" s="17" t="s">
        <v>120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81</v>
      </c>
      <c r="BK329" s="228">
        <f>ROUND(I329*H329,2)</f>
        <v>0</v>
      </c>
      <c r="BL329" s="17" t="s">
        <v>126</v>
      </c>
      <c r="BM329" s="227" t="s">
        <v>428</v>
      </c>
    </row>
    <row r="330" s="2" customFormat="1">
      <c r="A330" s="38"/>
      <c r="B330" s="39"/>
      <c r="C330" s="40"/>
      <c r="D330" s="229" t="s">
        <v>128</v>
      </c>
      <c r="E330" s="40"/>
      <c r="F330" s="230" t="s">
        <v>429</v>
      </c>
      <c r="G330" s="40"/>
      <c r="H330" s="40"/>
      <c r="I330" s="231"/>
      <c r="J330" s="40"/>
      <c r="K330" s="40"/>
      <c r="L330" s="44"/>
      <c r="M330" s="232"/>
      <c r="N330" s="23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128</v>
      </c>
      <c r="AU330" s="17" t="s">
        <v>83</v>
      </c>
    </row>
    <row r="331" s="2" customFormat="1">
      <c r="A331" s="38"/>
      <c r="B331" s="39"/>
      <c r="C331" s="40"/>
      <c r="D331" s="234" t="s">
        <v>130</v>
      </c>
      <c r="E331" s="40"/>
      <c r="F331" s="235" t="s">
        <v>430</v>
      </c>
      <c r="G331" s="40"/>
      <c r="H331" s="40"/>
      <c r="I331" s="231"/>
      <c r="J331" s="40"/>
      <c r="K331" s="40"/>
      <c r="L331" s="44"/>
      <c r="M331" s="232"/>
      <c r="N331" s="23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130</v>
      </c>
      <c r="AU331" s="17" t="s">
        <v>83</v>
      </c>
    </row>
    <row r="332" s="2" customFormat="1" ht="24.15" customHeight="1">
      <c r="A332" s="38"/>
      <c r="B332" s="39"/>
      <c r="C332" s="268" t="s">
        <v>431</v>
      </c>
      <c r="D332" s="268" t="s">
        <v>224</v>
      </c>
      <c r="E332" s="269" t="s">
        <v>432</v>
      </c>
      <c r="F332" s="270" t="s">
        <v>433</v>
      </c>
      <c r="G332" s="271" t="s">
        <v>290</v>
      </c>
      <c r="H332" s="272">
        <v>6</v>
      </c>
      <c r="I332" s="273"/>
      <c r="J332" s="274">
        <f>ROUND(I332*H332,2)</f>
        <v>0</v>
      </c>
      <c r="K332" s="275"/>
      <c r="L332" s="276"/>
      <c r="M332" s="277" t="s">
        <v>1</v>
      </c>
      <c r="N332" s="278" t="s">
        <v>38</v>
      </c>
      <c r="O332" s="91"/>
      <c r="P332" s="225">
        <f>O332*H332</f>
        <v>0</v>
      </c>
      <c r="Q332" s="225">
        <v>0.089999999999999997</v>
      </c>
      <c r="R332" s="225">
        <f>Q332*H332</f>
        <v>0.54000000000000004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177</v>
      </c>
      <c r="AT332" s="227" t="s">
        <v>224</v>
      </c>
      <c r="AU332" s="227" t="s">
        <v>83</v>
      </c>
      <c r="AY332" s="17" t="s">
        <v>120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81</v>
      </c>
      <c r="BK332" s="228">
        <f>ROUND(I332*H332,2)</f>
        <v>0</v>
      </c>
      <c r="BL332" s="17" t="s">
        <v>126</v>
      </c>
      <c r="BM332" s="227" t="s">
        <v>434</v>
      </c>
    </row>
    <row r="333" s="2" customFormat="1">
      <c r="A333" s="38"/>
      <c r="B333" s="39"/>
      <c r="C333" s="40"/>
      <c r="D333" s="229" t="s">
        <v>128</v>
      </c>
      <c r="E333" s="40"/>
      <c r="F333" s="230" t="s">
        <v>433</v>
      </c>
      <c r="G333" s="40"/>
      <c r="H333" s="40"/>
      <c r="I333" s="231"/>
      <c r="J333" s="40"/>
      <c r="K333" s="40"/>
      <c r="L333" s="44"/>
      <c r="M333" s="232"/>
      <c r="N333" s="233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128</v>
      </c>
      <c r="AU333" s="17" t="s">
        <v>83</v>
      </c>
    </row>
    <row r="334" s="2" customFormat="1" ht="24.15" customHeight="1">
      <c r="A334" s="38"/>
      <c r="B334" s="39"/>
      <c r="C334" s="215" t="s">
        <v>435</v>
      </c>
      <c r="D334" s="215" t="s">
        <v>122</v>
      </c>
      <c r="E334" s="216" t="s">
        <v>436</v>
      </c>
      <c r="F334" s="217" t="s">
        <v>437</v>
      </c>
      <c r="G334" s="218" t="s">
        <v>290</v>
      </c>
      <c r="H334" s="219">
        <v>6</v>
      </c>
      <c r="I334" s="220"/>
      <c r="J334" s="221">
        <f>ROUND(I334*H334,2)</f>
        <v>0</v>
      </c>
      <c r="K334" s="222"/>
      <c r="L334" s="44"/>
      <c r="M334" s="223" t="s">
        <v>1</v>
      </c>
      <c r="N334" s="224" t="s">
        <v>38</v>
      </c>
      <c r="O334" s="91"/>
      <c r="P334" s="225">
        <f>O334*H334</f>
        <v>0</v>
      </c>
      <c r="Q334" s="225">
        <v>0</v>
      </c>
      <c r="R334" s="225">
        <f>Q334*H334</f>
        <v>0</v>
      </c>
      <c r="S334" s="225">
        <v>0.050000000000000003</v>
      </c>
      <c r="T334" s="226">
        <f>S334*H334</f>
        <v>0.30000000000000004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7" t="s">
        <v>126</v>
      </c>
      <c r="AT334" s="227" t="s">
        <v>122</v>
      </c>
      <c r="AU334" s="227" t="s">
        <v>83</v>
      </c>
      <c r="AY334" s="17" t="s">
        <v>120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81</v>
      </c>
      <c r="BK334" s="228">
        <f>ROUND(I334*H334,2)</f>
        <v>0</v>
      </c>
      <c r="BL334" s="17" t="s">
        <v>126</v>
      </c>
      <c r="BM334" s="227" t="s">
        <v>438</v>
      </c>
    </row>
    <row r="335" s="2" customFormat="1">
      <c r="A335" s="38"/>
      <c r="B335" s="39"/>
      <c r="C335" s="40"/>
      <c r="D335" s="229" t="s">
        <v>128</v>
      </c>
      <c r="E335" s="40"/>
      <c r="F335" s="230" t="s">
        <v>439</v>
      </c>
      <c r="G335" s="40"/>
      <c r="H335" s="40"/>
      <c r="I335" s="231"/>
      <c r="J335" s="40"/>
      <c r="K335" s="40"/>
      <c r="L335" s="44"/>
      <c r="M335" s="232"/>
      <c r="N335" s="23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128</v>
      </c>
      <c r="AU335" s="17" t="s">
        <v>83</v>
      </c>
    </row>
    <row r="336" s="2" customFormat="1">
      <c r="A336" s="38"/>
      <c r="B336" s="39"/>
      <c r="C336" s="40"/>
      <c r="D336" s="234" t="s">
        <v>130</v>
      </c>
      <c r="E336" s="40"/>
      <c r="F336" s="235" t="s">
        <v>440</v>
      </c>
      <c r="G336" s="40"/>
      <c r="H336" s="40"/>
      <c r="I336" s="231"/>
      <c r="J336" s="40"/>
      <c r="K336" s="40"/>
      <c r="L336" s="44"/>
      <c r="M336" s="232"/>
      <c r="N336" s="23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130</v>
      </c>
      <c r="AU336" s="17" t="s">
        <v>83</v>
      </c>
    </row>
    <row r="337" s="2" customFormat="1" ht="24.15" customHeight="1">
      <c r="A337" s="38"/>
      <c r="B337" s="39"/>
      <c r="C337" s="215" t="s">
        <v>441</v>
      </c>
      <c r="D337" s="215" t="s">
        <v>122</v>
      </c>
      <c r="E337" s="216" t="s">
        <v>442</v>
      </c>
      <c r="F337" s="217" t="s">
        <v>443</v>
      </c>
      <c r="G337" s="218" t="s">
        <v>290</v>
      </c>
      <c r="H337" s="219">
        <v>6</v>
      </c>
      <c r="I337" s="220"/>
      <c r="J337" s="221">
        <f>ROUND(I337*H337,2)</f>
        <v>0</v>
      </c>
      <c r="K337" s="222"/>
      <c r="L337" s="44"/>
      <c r="M337" s="223" t="s">
        <v>1</v>
      </c>
      <c r="N337" s="224" t="s">
        <v>38</v>
      </c>
      <c r="O337" s="91"/>
      <c r="P337" s="225">
        <f>O337*H337</f>
        <v>0</v>
      </c>
      <c r="Q337" s="225">
        <v>0.21734000000000001</v>
      </c>
      <c r="R337" s="225">
        <f>Q337*H337</f>
        <v>1.3040400000000001</v>
      </c>
      <c r="S337" s="225">
        <v>0</v>
      </c>
      <c r="T337" s="22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126</v>
      </c>
      <c r="AT337" s="227" t="s">
        <v>122</v>
      </c>
      <c r="AU337" s="227" t="s">
        <v>83</v>
      </c>
      <c r="AY337" s="17" t="s">
        <v>120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81</v>
      </c>
      <c r="BK337" s="228">
        <f>ROUND(I337*H337,2)</f>
        <v>0</v>
      </c>
      <c r="BL337" s="17" t="s">
        <v>126</v>
      </c>
      <c r="BM337" s="227" t="s">
        <v>444</v>
      </c>
    </row>
    <row r="338" s="2" customFormat="1">
      <c r="A338" s="38"/>
      <c r="B338" s="39"/>
      <c r="C338" s="40"/>
      <c r="D338" s="229" t="s">
        <v>128</v>
      </c>
      <c r="E338" s="40"/>
      <c r="F338" s="230" t="s">
        <v>443</v>
      </c>
      <c r="G338" s="40"/>
      <c r="H338" s="40"/>
      <c r="I338" s="231"/>
      <c r="J338" s="40"/>
      <c r="K338" s="40"/>
      <c r="L338" s="44"/>
      <c r="M338" s="232"/>
      <c r="N338" s="233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128</v>
      </c>
      <c r="AU338" s="17" t="s">
        <v>83</v>
      </c>
    </row>
    <row r="339" s="2" customFormat="1">
      <c r="A339" s="38"/>
      <c r="B339" s="39"/>
      <c r="C339" s="40"/>
      <c r="D339" s="234" t="s">
        <v>130</v>
      </c>
      <c r="E339" s="40"/>
      <c r="F339" s="235" t="s">
        <v>445</v>
      </c>
      <c r="G339" s="40"/>
      <c r="H339" s="40"/>
      <c r="I339" s="231"/>
      <c r="J339" s="40"/>
      <c r="K339" s="40"/>
      <c r="L339" s="44"/>
      <c r="M339" s="232"/>
      <c r="N339" s="23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130</v>
      </c>
      <c r="AU339" s="17" t="s">
        <v>83</v>
      </c>
    </row>
    <row r="340" s="2" customFormat="1" ht="24.15" customHeight="1">
      <c r="A340" s="38"/>
      <c r="B340" s="39"/>
      <c r="C340" s="268" t="s">
        <v>446</v>
      </c>
      <c r="D340" s="268" t="s">
        <v>224</v>
      </c>
      <c r="E340" s="269" t="s">
        <v>447</v>
      </c>
      <c r="F340" s="270" t="s">
        <v>448</v>
      </c>
      <c r="G340" s="271" t="s">
        <v>290</v>
      </c>
      <c r="H340" s="272">
        <v>6</v>
      </c>
      <c r="I340" s="273"/>
      <c r="J340" s="274">
        <f>ROUND(I340*H340,2)</f>
        <v>0</v>
      </c>
      <c r="K340" s="275"/>
      <c r="L340" s="276"/>
      <c r="M340" s="277" t="s">
        <v>1</v>
      </c>
      <c r="N340" s="278" t="s">
        <v>38</v>
      </c>
      <c r="O340" s="91"/>
      <c r="P340" s="225">
        <f>O340*H340</f>
        <v>0</v>
      </c>
      <c r="Q340" s="225">
        <v>0.092999999999999999</v>
      </c>
      <c r="R340" s="225">
        <f>Q340*H340</f>
        <v>0.55800000000000005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177</v>
      </c>
      <c r="AT340" s="227" t="s">
        <v>224</v>
      </c>
      <c r="AU340" s="227" t="s">
        <v>83</v>
      </c>
      <c r="AY340" s="17" t="s">
        <v>120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81</v>
      </c>
      <c r="BK340" s="228">
        <f>ROUND(I340*H340,2)</f>
        <v>0</v>
      </c>
      <c r="BL340" s="17" t="s">
        <v>126</v>
      </c>
      <c r="BM340" s="227" t="s">
        <v>449</v>
      </c>
    </row>
    <row r="341" s="2" customFormat="1">
      <c r="A341" s="38"/>
      <c r="B341" s="39"/>
      <c r="C341" s="40"/>
      <c r="D341" s="229" t="s">
        <v>128</v>
      </c>
      <c r="E341" s="40"/>
      <c r="F341" s="230" t="s">
        <v>448</v>
      </c>
      <c r="G341" s="40"/>
      <c r="H341" s="40"/>
      <c r="I341" s="231"/>
      <c r="J341" s="40"/>
      <c r="K341" s="40"/>
      <c r="L341" s="44"/>
      <c r="M341" s="232"/>
      <c r="N341" s="23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128</v>
      </c>
      <c r="AU341" s="17" t="s">
        <v>83</v>
      </c>
    </row>
    <row r="342" s="2" customFormat="1" ht="33" customHeight="1">
      <c r="A342" s="38"/>
      <c r="B342" s="39"/>
      <c r="C342" s="215" t="s">
        <v>450</v>
      </c>
      <c r="D342" s="215" t="s">
        <v>122</v>
      </c>
      <c r="E342" s="216" t="s">
        <v>451</v>
      </c>
      <c r="F342" s="217" t="s">
        <v>452</v>
      </c>
      <c r="G342" s="218" t="s">
        <v>290</v>
      </c>
      <c r="H342" s="219">
        <v>16</v>
      </c>
      <c r="I342" s="220"/>
      <c r="J342" s="221">
        <f>ROUND(I342*H342,2)</f>
        <v>0</v>
      </c>
      <c r="K342" s="222"/>
      <c r="L342" s="44"/>
      <c r="M342" s="223" t="s">
        <v>1</v>
      </c>
      <c r="N342" s="224" t="s">
        <v>38</v>
      </c>
      <c r="O342" s="91"/>
      <c r="P342" s="225">
        <f>O342*H342</f>
        <v>0</v>
      </c>
      <c r="Q342" s="225">
        <v>0.31108000000000002</v>
      </c>
      <c r="R342" s="225">
        <f>Q342*H342</f>
        <v>4.9772800000000004</v>
      </c>
      <c r="S342" s="225">
        <v>0</v>
      </c>
      <c r="T342" s="22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7" t="s">
        <v>126</v>
      </c>
      <c r="AT342" s="227" t="s">
        <v>122</v>
      </c>
      <c r="AU342" s="227" t="s">
        <v>83</v>
      </c>
      <c r="AY342" s="17" t="s">
        <v>120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81</v>
      </c>
      <c r="BK342" s="228">
        <f>ROUND(I342*H342,2)</f>
        <v>0</v>
      </c>
      <c r="BL342" s="17" t="s">
        <v>126</v>
      </c>
      <c r="BM342" s="227" t="s">
        <v>453</v>
      </c>
    </row>
    <row r="343" s="2" customFormat="1">
      <c r="A343" s="38"/>
      <c r="B343" s="39"/>
      <c r="C343" s="40"/>
      <c r="D343" s="229" t="s">
        <v>128</v>
      </c>
      <c r="E343" s="40"/>
      <c r="F343" s="230" t="s">
        <v>454</v>
      </c>
      <c r="G343" s="40"/>
      <c r="H343" s="40"/>
      <c r="I343" s="231"/>
      <c r="J343" s="40"/>
      <c r="K343" s="40"/>
      <c r="L343" s="44"/>
      <c r="M343" s="232"/>
      <c r="N343" s="23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128</v>
      </c>
      <c r="AU343" s="17" t="s">
        <v>83</v>
      </c>
    </row>
    <row r="344" s="2" customFormat="1">
      <c r="A344" s="38"/>
      <c r="B344" s="39"/>
      <c r="C344" s="40"/>
      <c r="D344" s="234" t="s">
        <v>130</v>
      </c>
      <c r="E344" s="40"/>
      <c r="F344" s="235" t="s">
        <v>455</v>
      </c>
      <c r="G344" s="40"/>
      <c r="H344" s="40"/>
      <c r="I344" s="231"/>
      <c r="J344" s="40"/>
      <c r="K344" s="40"/>
      <c r="L344" s="44"/>
      <c r="M344" s="232"/>
      <c r="N344" s="233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130</v>
      </c>
      <c r="AU344" s="17" t="s">
        <v>83</v>
      </c>
    </row>
    <row r="345" s="12" customFormat="1" ht="22.8" customHeight="1">
      <c r="A345" s="12"/>
      <c r="B345" s="199"/>
      <c r="C345" s="200"/>
      <c r="D345" s="201" t="s">
        <v>72</v>
      </c>
      <c r="E345" s="213" t="s">
        <v>185</v>
      </c>
      <c r="F345" s="213" t="s">
        <v>456</v>
      </c>
      <c r="G345" s="200"/>
      <c r="H345" s="200"/>
      <c r="I345" s="203"/>
      <c r="J345" s="214">
        <f>BK345</f>
        <v>0</v>
      </c>
      <c r="K345" s="200"/>
      <c r="L345" s="205"/>
      <c r="M345" s="206"/>
      <c r="N345" s="207"/>
      <c r="O345" s="207"/>
      <c r="P345" s="208">
        <f>SUM(P346:P428)</f>
        <v>0</v>
      </c>
      <c r="Q345" s="207"/>
      <c r="R345" s="208">
        <f>SUM(R346:R428)</f>
        <v>66.932051799999996</v>
      </c>
      <c r="S345" s="207"/>
      <c r="T345" s="209">
        <f>SUM(T346:T428)</f>
        <v>195.786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0" t="s">
        <v>81</v>
      </c>
      <c r="AT345" s="211" t="s">
        <v>72</v>
      </c>
      <c r="AU345" s="211" t="s">
        <v>81</v>
      </c>
      <c r="AY345" s="210" t="s">
        <v>120</v>
      </c>
      <c r="BK345" s="212">
        <f>SUM(BK346:BK428)</f>
        <v>0</v>
      </c>
    </row>
    <row r="346" s="2" customFormat="1" ht="24.15" customHeight="1">
      <c r="A346" s="38"/>
      <c r="B346" s="39"/>
      <c r="C346" s="215" t="s">
        <v>457</v>
      </c>
      <c r="D346" s="215" t="s">
        <v>122</v>
      </c>
      <c r="E346" s="216" t="s">
        <v>458</v>
      </c>
      <c r="F346" s="217" t="s">
        <v>459</v>
      </c>
      <c r="G346" s="218" t="s">
        <v>290</v>
      </c>
      <c r="H346" s="219">
        <v>7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38</v>
      </c>
      <c r="O346" s="91"/>
      <c r="P346" s="225">
        <f>O346*H346</f>
        <v>0</v>
      </c>
      <c r="Q346" s="225">
        <v>0.00069999999999999999</v>
      </c>
      <c r="R346" s="225">
        <f>Q346*H346</f>
        <v>0.0048999999999999998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126</v>
      </c>
      <c r="AT346" s="227" t="s">
        <v>122</v>
      </c>
      <c r="AU346" s="227" t="s">
        <v>83</v>
      </c>
      <c r="AY346" s="17" t="s">
        <v>120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81</v>
      </c>
      <c r="BK346" s="228">
        <f>ROUND(I346*H346,2)</f>
        <v>0</v>
      </c>
      <c r="BL346" s="17" t="s">
        <v>126</v>
      </c>
      <c r="BM346" s="227" t="s">
        <v>460</v>
      </c>
    </row>
    <row r="347" s="2" customFormat="1">
      <c r="A347" s="38"/>
      <c r="B347" s="39"/>
      <c r="C347" s="40"/>
      <c r="D347" s="229" t="s">
        <v>128</v>
      </c>
      <c r="E347" s="40"/>
      <c r="F347" s="230" t="s">
        <v>461</v>
      </c>
      <c r="G347" s="40"/>
      <c r="H347" s="40"/>
      <c r="I347" s="231"/>
      <c r="J347" s="40"/>
      <c r="K347" s="40"/>
      <c r="L347" s="44"/>
      <c r="M347" s="232"/>
      <c r="N347" s="233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128</v>
      </c>
      <c r="AU347" s="17" t="s">
        <v>83</v>
      </c>
    </row>
    <row r="348" s="2" customFormat="1">
      <c r="A348" s="38"/>
      <c r="B348" s="39"/>
      <c r="C348" s="40"/>
      <c r="D348" s="234" t="s">
        <v>130</v>
      </c>
      <c r="E348" s="40"/>
      <c r="F348" s="235" t="s">
        <v>462</v>
      </c>
      <c r="G348" s="40"/>
      <c r="H348" s="40"/>
      <c r="I348" s="231"/>
      <c r="J348" s="40"/>
      <c r="K348" s="40"/>
      <c r="L348" s="44"/>
      <c r="M348" s="232"/>
      <c r="N348" s="23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130</v>
      </c>
      <c r="AU348" s="17" t="s">
        <v>83</v>
      </c>
    </row>
    <row r="349" s="2" customFormat="1" ht="16.5" customHeight="1">
      <c r="A349" s="38"/>
      <c r="B349" s="39"/>
      <c r="C349" s="268" t="s">
        <v>463</v>
      </c>
      <c r="D349" s="268" t="s">
        <v>224</v>
      </c>
      <c r="E349" s="269" t="s">
        <v>464</v>
      </c>
      <c r="F349" s="270" t="s">
        <v>465</v>
      </c>
      <c r="G349" s="271" t="s">
        <v>290</v>
      </c>
      <c r="H349" s="272">
        <v>2</v>
      </c>
      <c r="I349" s="273"/>
      <c r="J349" s="274">
        <f>ROUND(I349*H349,2)</f>
        <v>0</v>
      </c>
      <c r="K349" s="275"/>
      <c r="L349" s="276"/>
      <c r="M349" s="277" t="s">
        <v>1</v>
      </c>
      <c r="N349" s="278" t="s">
        <v>38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177</v>
      </c>
      <c r="AT349" s="227" t="s">
        <v>224</v>
      </c>
      <c r="AU349" s="227" t="s">
        <v>83</v>
      </c>
      <c r="AY349" s="17" t="s">
        <v>120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81</v>
      </c>
      <c r="BK349" s="228">
        <f>ROUND(I349*H349,2)</f>
        <v>0</v>
      </c>
      <c r="BL349" s="17" t="s">
        <v>126</v>
      </c>
      <c r="BM349" s="227" t="s">
        <v>466</v>
      </c>
    </row>
    <row r="350" s="2" customFormat="1">
      <c r="A350" s="38"/>
      <c r="B350" s="39"/>
      <c r="C350" s="40"/>
      <c r="D350" s="229" t="s">
        <v>128</v>
      </c>
      <c r="E350" s="40"/>
      <c r="F350" s="230" t="s">
        <v>465</v>
      </c>
      <c r="G350" s="40"/>
      <c r="H350" s="40"/>
      <c r="I350" s="231"/>
      <c r="J350" s="40"/>
      <c r="K350" s="40"/>
      <c r="L350" s="44"/>
      <c r="M350" s="232"/>
      <c r="N350" s="23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128</v>
      </c>
      <c r="AU350" s="17" t="s">
        <v>83</v>
      </c>
    </row>
    <row r="351" s="2" customFormat="1" ht="16.5" customHeight="1">
      <c r="A351" s="38"/>
      <c r="B351" s="39"/>
      <c r="C351" s="268" t="s">
        <v>467</v>
      </c>
      <c r="D351" s="268" t="s">
        <v>224</v>
      </c>
      <c r="E351" s="269" t="s">
        <v>468</v>
      </c>
      <c r="F351" s="270" t="s">
        <v>469</v>
      </c>
      <c r="G351" s="271" t="s">
        <v>290</v>
      </c>
      <c r="H351" s="272">
        <v>3</v>
      </c>
      <c r="I351" s="273"/>
      <c r="J351" s="274">
        <f>ROUND(I351*H351,2)</f>
        <v>0</v>
      </c>
      <c r="K351" s="275"/>
      <c r="L351" s="276"/>
      <c r="M351" s="277" t="s">
        <v>1</v>
      </c>
      <c r="N351" s="278" t="s">
        <v>38</v>
      </c>
      <c r="O351" s="91"/>
      <c r="P351" s="225">
        <f>O351*H351</f>
        <v>0</v>
      </c>
      <c r="Q351" s="225">
        <v>0.0025000000000000001</v>
      </c>
      <c r="R351" s="225">
        <f>Q351*H351</f>
        <v>0.0074999999999999997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177</v>
      </c>
      <c r="AT351" s="227" t="s">
        <v>224</v>
      </c>
      <c r="AU351" s="227" t="s">
        <v>83</v>
      </c>
      <c r="AY351" s="17" t="s">
        <v>120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81</v>
      </c>
      <c r="BK351" s="228">
        <f>ROUND(I351*H351,2)</f>
        <v>0</v>
      </c>
      <c r="BL351" s="17" t="s">
        <v>126</v>
      </c>
      <c r="BM351" s="227" t="s">
        <v>470</v>
      </c>
    </row>
    <row r="352" s="2" customFormat="1">
      <c r="A352" s="38"/>
      <c r="B352" s="39"/>
      <c r="C352" s="40"/>
      <c r="D352" s="229" t="s">
        <v>128</v>
      </c>
      <c r="E352" s="40"/>
      <c r="F352" s="230" t="s">
        <v>471</v>
      </c>
      <c r="G352" s="40"/>
      <c r="H352" s="40"/>
      <c r="I352" s="231"/>
      <c r="J352" s="40"/>
      <c r="K352" s="40"/>
      <c r="L352" s="44"/>
      <c r="M352" s="232"/>
      <c r="N352" s="233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128</v>
      </c>
      <c r="AU352" s="17" t="s">
        <v>83</v>
      </c>
    </row>
    <row r="353" s="2" customFormat="1" ht="16.5" customHeight="1">
      <c r="A353" s="38"/>
      <c r="B353" s="39"/>
      <c r="C353" s="268" t="s">
        <v>472</v>
      </c>
      <c r="D353" s="268" t="s">
        <v>224</v>
      </c>
      <c r="E353" s="269" t="s">
        <v>473</v>
      </c>
      <c r="F353" s="270" t="s">
        <v>474</v>
      </c>
      <c r="G353" s="271" t="s">
        <v>290</v>
      </c>
      <c r="H353" s="272">
        <v>2</v>
      </c>
      <c r="I353" s="273"/>
      <c r="J353" s="274">
        <f>ROUND(I353*H353,2)</f>
        <v>0</v>
      </c>
      <c r="K353" s="275"/>
      <c r="L353" s="276"/>
      <c r="M353" s="277" t="s">
        <v>1</v>
      </c>
      <c r="N353" s="278" t="s">
        <v>38</v>
      </c>
      <c r="O353" s="91"/>
      <c r="P353" s="225">
        <f>O353*H353</f>
        <v>0</v>
      </c>
      <c r="Q353" s="225">
        <v>0.0025000000000000001</v>
      </c>
      <c r="R353" s="225">
        <f>Q353*H353</f>
        <v>0.0050000000000000001</v>
      </c>
      <c r="S353" s="225">
        <v>0</v>
      </c>
      <c r="T353" s="22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177</v>
      </c>
      <c r="AT353" s="227" t="s">
        <v>224</v>
      </c>
      <c r="AU353" s="227" t="s">
        <v>83</v>
      </c>
      <c r="AY353" s="17" t="s">
        <v>120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81</v>
      </c>
      <c r="BK353" s="228">
        <f>ROUND(I353*H353,2)</f>
        <v>0</v>
      </c>
      <c r="BL353" s="17" t="s">
        <v>126</v>
      </c>
      <c r="BM353" s="227" t="s">
        <v>475</v>
      </c>
    </row>
    <row r="354" s="2" customFormat="1">
      <c r="A354" s="38"/>
      <c r="B354" s="39"/>
      <c r="C354" s="40"/>
      <c r="D354" s="229" t="s">
        <v>128</v>
      </c>
      <c r="E354" s="40"/>
      <c r="F354" s="230" t="s">
        <v>476</v>
      </c>
      <c r="G354" s="40"/>
      <c r="H354" s="40"/>
      <c r="I354" s="231"/>
      <c r="J354" s="40"/>
      <c r="K354" s="40"/>
      <c r="L354" s="44"/>
      <c r="M354" s="232"/>
      <c r="N354" s="233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128</v>
      </c>
      <c r="AU354" s="17" t="s">
        <v>83</v>
      </c>
    </row>
    <row r="355" s="2" customFormat="1" ht="24.15" customHeight="1">
      <c r="A355" s="38"/>
      <c r="B355" s="39"/>
      <c r="C355" s="215" t="s">
        <v>477</v>
      </c>
      <c r="D355" s="215" t="s">
        <v>122</v>
      </c>
      <c r="E355" s="216" t="s">
        <v>478</v>
      </c>
      <c r="F355" s="217" t="s">
        <v>479</v>
      </c>
      <c r="G355" s="218" t="s">
        <v>290</v>
      </c>
      <c r="H355" s="219">
        <v>2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38</v>
      </c>
      <c r="O355" s="91"/>
      <c r="P355" s="225">
        <f>O355*H355</f>
        <v>0</v>
      </c>
      <c r="Q355" s="225">
        <v>0.11241</v>
      </c>
      <c r="R355" s="225">
        <f>Q355*H355</f>
        <v>0.22481999999999999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126</v>
      </c>
      <c r="AT355" s="227" t="s">
        <v>122</v>
      </c>
      <c r="AU355" s="227" t="s">
        <v>83</v>
      </c>
      <c r="AY355" s="17" t="s">
        <v>120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81</v>
      </c>
      <c r="BK355" s="228">
        <f>ROUND(I355*H355,2)</f>
        <v>0</v>
      </c>
      <c r="BL355" s="17" t="s">
        <v>126</v>
      </c>
      <c r="BM355" s="227" t="s">
        <v>480</v>
      </c>
    </row>
    <row r="356" s="2" customFormat="1">
      <c r="A356" s="38"/>
      <c r="B356" s="39"/>
      <c r="C356" s="40"/>
      <c r="D356" s="229" t="s">
        <v>128</v>
      </c>
      <c r="E356" s="40"/>
      <c r="F356" s="230" t="s">
        <v>481</v>
      </c>
      <c r="G356" s="40"/>
      <c r="H356" s="40"/>
      <c r="I356" s="231"/>
      <c r="J356" s="40"/>
      <c r="K356" s="40"/>
      <c r="L356" s="44"/>
      <c r="M356" s="232"/>
      <c r="N356" s="23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128</v>
      </c>
      <c r="AU356" s="17" t="s">
        <v>83</v>
      </c>
    </row>
    <row r="357" s="2" customFormat="1">
      <c r="A357" s="38"/>
      <c r="B357" s="39"/>
      <c r="C357" s="40"/>
      <c r="D357" s="234" t="s">
        <v>130</v>
      </c>
      <c r="E357" s="40"/>
      <c r="F357" s="235" t="s">
        <v>482</v>
      </c>
      <c r="G357" s="40"/>
      <c r="H357" s="40"/>
      <c r="I357" s="231"/>
      <c r="J357" s="40"/>
      <c r="K357" s="40"/>
      <c r="L357" s="44"/>
      <c r="M357" s="232"/>
      <c r="N357" s="233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130</v>
      </c>
      <c r="AU357" s="17" t="s">
        <v>83</v>
      </c>
    </row>
    <row r="358" s="2" customFormat="1" ht="21.75" customHeight="1">
      <c r="A358" s="38"/>
      <c r="B358" s="39"/>
      <c r="C358" s="268" t="s">
        <v>483</v>
      </c>
      <c r="D358" s="268" t="s">
        <v>224</v>
      </c>
      <c r="E358" s="269" t="s">
        <v>484</v>
      </c>
      <c r="F358" s="270" t="s">
        <v>485</v>
      </c>
      <c r="G358" s="271" t="s">
        <v>290</v>
      </c>
      <c r="H358" s="272">
        <v>2</v>
      </c>
      <c r="I358" s="273"/>
      <c r="J358" s="274">
        <f>ROUND(I358*H358,2)</f>
        <v>0</v>
      </c>
      <c r="K358" s="275"/>
      <c r="L358" s="276"/>
      <c r="M358" s="277" t="s">
        <v>1</v>
      </c>
      <c r="N358" s="278" t="s">
        <v>38</v>
      </c>
      <c r="O358" s="91"/>
      <c r="P358" s="225">
        <f>O358*H358</f>
        <v>0</v>
      </c>
      <c r="Q358" s="225">
        <v>0.0061000000000000004</v>
      </c>
      <c r="R358" s="225">
        <f>Q358*H358</f>
        <v>0.012200000000000001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177</v>
      </c>
      <c r="AT358" s="227" t="s">
        <v>224</v>
      </c>
      <c r="AU358" s="227" t="s">
        <v>83</v>
      </c>
      <c r="AY358" s="17" t="s">
        <v>120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81</v>
      </c>
      <c r="BK358" s="228">
        <f>ROUND(I358*H358,2)</f>
        <v>0</v>
      </c>
      <c r="BL358" s="17" t="s">
        <v>126</v>
      </c>
      <c r="BM358" s="227" t="s">
        <v>486</v>
      </c>
    </row>
    <row r="359" s="2" customFormat="1">
      <c r="A359" s="38"/>
      <c r="B359" s="39"/>
      <c r="C359" s="40"/>
      <c r="D359" s="229" t="s">
        <v>128</v>
      </c>
      <c r="E359" s="40"/>
      <c r="F359" s="230" t="s">
        <v>485</v>
      </c>
      <c r="G359" s="40"/>
      <c r="H359" s="40"/>
      <c r="I359" s="231"/>
      <c r="J359" s="40"/>
      <c r="K359" s="40"/>
      <c r="L359" s="44"/>
      <c r="M359" s="232"/>
      <c r="N359" s="233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128</v>
      </c>
      <c r="AU359" s="17" t="s">
        <v>83</v>
      </c>
    </row>
    <row r="360" s="2" customFormat="1" ht="16.5" customHeight="1">
      <c r="A360" s="38"/>
      <c r="B360" s="39"/>
      <c r="C360" s="268" t="s">
        <v>487</v>
      </c>
      <c r="D360" s="268" t="s">
        <v>224</v>
      </c>
      <c r="E360" s="269" t="s">
        <v>488</v>
      </c>
      <c r="F360" s="270" t="s">
        <v>489</v>
      </c>
      <c r="G360" s="271" t="s">
        <v>290</v>
      </c>
      <c r="H360" s="272">
        <v>2</v>
      </c>
      <c r="I360" s="273"/>
      <c r="J360" s="274">
        <f>ROUND(I360*H360,2)</f>
        <v>0</v>
      </c>
      <c r="K360" s="275"/>
      <c r="L360" s="276"/>
      <c r="M360" s="277" t="s">
        <v>1</v>
      </c>
      <c r="N360" s="278" t="s">
        <v>38</v>
      </c>
      <c r="O360" s="91"/>
      <c r="P360" s="225">
        <f>O360*H360</f>
        <v>0</v>
      </c>
      <c r="Q360" s="225">
        <v>0.0030000000000000001</v>
      </c>
      <c r="R360" s="225">
        <f>Q360*H360</f>
        <v>0.0060000000000000001</v>
      </c>
      <c r="S360" s="225">
        <v>0</v>
      </c>
      <c r="T360" s="22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7" t="s">
        <v>177</v>
      </c>
      <c r="AT360" s="227" t="s">
        <v>224</v>
      </c>
      <c r="AU360" s="227" t="s">
        <v>83</v>
      </c>
      <c r="AY360" s="17" t="s">
        <v>120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17" t="s">
        <v>81</v>
      </c>
      <c r="BK360" s="228">
        <f>ROUND(I360*H360,2)</f>
        <v>0</v>
      </c>
      <c r="BL360" s="17" t="s">
        <v>126</v>
      </c>
      <c r="BM360" s="227" t="s">
        <v>490</v>
      </c>
    </row>
    <row r="361" s="2" customFormat="1">
      <c r="A361" s="38"/>
      <c r="B361" s="39"/>
      <c r="C361" s="40"/>
      <c r="D361" s="229" t="s">
        <v>128</v>
      </c>
      <c r="E361" s="40"/>
      <c r="F361" s="230" t="s">
        <v>489</v>
      </c>
      <c r="G361" s="40"/>
      <c r="H361" s="40"/>
      <c r="I361" s="231"/>
      <c r="J361" s="40"/>
      <c r="K361" s="40"/>
      <c r="L361" s="44"/>
      <c r="M361" s="232"/>
      <c r="N361" s="23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128</v>
      </c>
      <c r="AU361" s="17" t="s">
        <v>83</v>
      </c>
    </row>
    <row r="362" s="2" customFormat="1" ht="24.15" customHeight="1">
      <c r="A362" s="38"/>
      <c r="B362" s="39"/>
      <c r="C362" s="215" t="s">
        <v>491</v>
      </c>
      <c r="D362" s="215" t="s">
        <v>122</v>
      </c>
      <c r="E362" s="216" t="s">
        <v>492</v>
      </c>
      <c r="F362" s="217" t="s">
        <v>493</v>
      </c>
      <c r="G362" s="218" t="s">
        <v>281</v>
      </c>
      <c r="H362" s="219">
        <v>152</v>
      </c>
      <c r="I362" s="220"/>
      <c r="J362" s="221">
        <f>ROUND(I362*H362,2)</f>
        <v>0</v>
      </c>
      <c r="K362" s="222"/>
      <c r="L362" s="44"/>
      <c r="M362" s="223" t="s">
        <v>1</v>
      </c>
      <c r="N362" s="224" t="s">
        <v>38</v>
      </c>
      <c r="O362" s="91"/>
      <c r="P362" s="225">
        <f>O362*H362</f>
        <v>0</v>
      </c>
      <c r="Q362" s="225">
        <v>6.9999999999999994E-05</v>
      </c>
      <c r="R362" s="225">
        <f>Q362*H362</f>
        <v>0.010639999999999998</v>
      </c>
      <c r="S362" s="225">
        <v>0</v>
      </c>
      <c r="T362" s="22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7" t="s">
        <v>126</v>
      </c>
      <c r="AT362" s="227" t="s">
        <v>122</v>
      </c>
      <c r="AU362" s="227" t="s">
        <v>83</v>
      </c>
      <c r="AY362" s="17" t="s">
        <v>120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81</v>
      </c>
      <c r="BK362" s="228">
        <f>ROUND(I362*H362,2)</f>
        <v>0</v>
      </c>
      <c r="BL362" s="17" t="s">
        <v>126</v>
      </c>
      <c r="BM362" s="227" t="s">
        <v>494</v>
      </c>
    </row>
    <row r="363" s="2" customFormat="1">
      <c r="A363" s="38"/>
      <c r="B363" s="39"/>
      <c r="C363" s="40"/>
      <c r="D363" s="229" t="s">
        <v>128</v>
      </c>
      <c r="E363" s="40"/>
      <c r="F363" s="230" t="s">
        <v>495</v>
      </c>
      <c r="G363" s="40"/>
      <c r="H363" s="40"/>
      <c r="I363" s="231"/>
      <c r="J363" s="40"/>
      <c r="K363" s="40"/>
      <c r="L363" s="44"/>
      <c r="M363" s="232"/>
      <c r="N363" s="233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128</v>
      </c>
      <c r="AU363" s="17" t="s">
        <v>83</v>
      </c>
    </row>
    <row r="364" s="2" customFormat="1">
      <c r="A364" s="38"/>
      <c r="B364" s="39"/>
      <c r="C364" s="40"/>
      <c r="D364" s="234" t="s">
        <v>130</v>
      </c>
      <c r="E364" s="40"/>
      <c r="F364" s="235" t="s">
        <v>496</v>
      </c>
      <c r="G364" s="40"/>
      <c r="H364" s="40"/>
      <c r="I364" s="231"/>
      <c r="J364" s="40"/>
      <c r="K364" s="40"/>
      <c r="L364" s="44"/>
      <c r="M364" s="232"/>
      <c r="N364" s="233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130</v>
      </c>
      <c r="AU364" s="17" t="s">
        <v>83</v>
      </c>
    </row>
    <row r="365" s="2" customFormat="1" ht="16.5" customHeight="1">
      <c r="A365" s="38"/>
      <c r="B365" s="39"/>
      <c r="C365" s="215" t="s">
        <v>497</v>
      </c>
      <c r="D365" s="215" t="s">
        <v>122</v>
      </c>
      <c r="E365" s="216" t="s">
        <v>498</v>
      </c>
      <c r="F365" s="217" t="s">
        <v>499</v>
      </c>
      <c r="G365" s="218" t="s">
        <v>281</v>
      </c>
      <c r="H365" s="219">
        <v>152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38</v>
      </c>
      <c r="O365" s="91"/>
      <c r="P365" s="225">
        <f>O365*H365</f>
        <v>0</v>
      </c>
      <c r="Q365" s="225">
        <v>0</v>
      </c>
      <c r="R365" s="225">
        <f>Q365*H365</f>
        <v>0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126</v>
      </c>
      <c r="AT365" s="227" t="s">
        <v>122</v>
      </c>
      <c r="AU365" s="227" t="s">
        <v>83</v>
      </c>
      <c r="AY365" s="17" t="s">
        <v>120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81</v>
      </c>
      <c r="BK365" s="228">
        <f>ROUND(I365*H365,2)</f>
        <v>0</v>
      </c>
      <c r="BL365" s="17" t="s">
        <v>126</v>
      </c>
      <c r="BM365" s="227" t="s">
        <v>500</v>
      </c>
    </row>
    <row r="366" s="2" customFormat="1">
      <c r="A366" s="38"/>
      <c r="B366" s="39"/>
      <c r="C366" s="40"/>
      <c r="D366" s="229" t="s">
        <v>128</v>
      </c>
      <c r="E366" s="40"/>
      <c r="F366" s="230" t="s">
        <v>501</v>
      </c>
      <c r="G366" s="40"/>
      <c r="H366" s="40"/>
      <c r="I366" s="231"/>
      <c r="J366" s="40"/>
      <c r="K366" s="40"/>
      <c r="L366" s="44"/>
      <c r="M366" s="232"/>
      <c r="N366" s="233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128</v>
      </c>
      <c r="AU366" s="17" t="s">
        <v>83</v>
      </c>
    </row>
    <row r="367" s="2" customFormat="1">
      <c r="A367" s="38"/>
      <c r="B367" s="39"/>
      <c r="C367" s="40"/>
      <c r="D367" s="234" t="s">
        <v>130</v>
      </c>
      <c r="E367" s="40"/>
      <c r="F367" s="235" t="s">
        <v>502</v>
      </c>
      <c r="G367" s="40"/>
      <c r="H367" s="40"/>
      <c r="I367" s="231"/>
      <c r="J367" s="40"/>
      <c r="K367" s="40"/>
      <c r="L367" s="44"/>
      <c r="M367" s="232"/>
      <c r="N367" s="233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130</v>
      </c>
      <c r="AU367" s="17" t="s">
        <v>83</v>
      </c>
    </row>
    <row r="368" s="2" customFormat="1" ht="33" customHeight="1">
      <c r="A368" s="38"/>
      <c r="B368" s="39"/>
      <c r="C368" s="215" t="s">
        <v>503</v>
      </c>
      <c r="D368" s="215" t="s">
        <v>122</v>
      </c>
      <c r="E368" s="216" t="s">
        <v>504</v>
      </c>
      <c r="F368" s="217" t="s">
        <v>505</v>
      </c>
      <c r="G368" s="218" t="s">
        <v>281</v>
      </c>
      <c r="H368" s="219">
        <v>205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38</v>
      </c>
      <c r="O368" s="91"/>
      <c r="P368" s="225">
        <f>O368*H368</f>
        <v>0</v>
      </c>
      <c r="Q368" s="225">
        <v>0.15540000000000001</v>
      </c>
      <c r="R368" s="225">
        <f>Q368*H368</f>
        <v>31.857000000000003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126</v>
      </c>
      <c r="AT368" s="227" t="s">
        <v>122</v>
      </c>
      <c r="AU368" s="227" t="s">
        <v>83</v>
      </c>
      <c r="AY368" s="17" t="s">
        <v>120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81</v>
      </c>
      <c r="BK368" s="228">
        <f>ROUND(I368*H368,2)</f>
        <v>0</v>
      </c>
      <c r="BL368" s="17" t="s">
        <v>126</v>
      </c>
      <c r="BM368" s="227" t="s">
        <v>506</v>
      </c>
    </row>
    <row r="369" s="2" customFormat="1">
      <c r="A369" s="38"/>
      <c r="B369" s="39"/>
      <c r="C369" s="40"/>
      <c r="D369" s="229" t="s">
        <v>128</v>
      </c>
      <c r="E369" s="40"/>
      <c r="F369" s="230" t="s">
        <v>507</v>
      </c>
      <c r="G369" s="40"/>
      <c r="H369" s="40"/>
      <c r="I369" s="231"/>
      <c r="J369" s="40"/>
      <c r="K369" s="40"/>
      <c r="L369" s="44"/>
      <c r="M369" s="232"/>
      <c r="N369" s="233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128</v>
      </c>
      <c r="AU369" s="17" t="s">
        <v>83</v>
      </c>
    </row>
    <row r="370" s="2" customFormat="1">
      <c r="A370" s="38"/>
      <c r="B370" s="39"/>
      <c r="C370" s="40"/>
      <c r="D370" s="234" t="s">
        <v>130</v>
      </c>
      <c r="E370" s="40"/>
      <c r="F370" s="235" t="s">
        <v>508</v>
      </c>
      <c r="G370" s="40"/>
      <c r="H370" s="40"/>
      <c r="I370" s="231"/>
      <c r="J370" s="40"/>
      <c r="K370" s="40"/>
      <c r="L370" s="44"/>
      <c r="M370" s="232"/>
      <c r="N370" s="233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130</v>
      </c>
      <c r="AU370" s="17" t="s">
        <v>83</v>
      </c>
    </row>
    <row r="371" s="2" customFormat="1" ht="16.5" customHeight="1">
      <c r="A371" s="38"/>
      <c r="B371" s="39"/>
      <c r="C371" s="268" t="s">
        <v>509</v>
      </c>
      <c r="D371" s="268" t="s">
        <v>224</v>
      </c>
      <c r="E371" s="269" t="s">
        <v>510</v>
      </c>
      <c r="F371" s="270" t="s">
        <v>511</v>
      </c>
      <c r="G371" s="271" t="s">
        <v>281</v>
      </c>
      <c r="H371" s="272">
        <v>160.59</v>
      </c>
      <c r="I371" s="273"/>
      <c r="J371" s="274">
        <f>ROUND(I371*H371,2)</f>
        <v>0</v>
      </c>
      <c r="K371" s="275"/>
      <c r="L371" s="276"/>
      <c r="M371" s="277" t="s">
        <v>1</v>
      </c>
      <c r="N371" s="278" t="s">
        <v>38</v>
      </c>
      <c r="O371" s="91"/>
      <c r="P371" s="225">
        <f>O371*H371</f>
        <v>0</v>
      </c>
      <c r="Q371" s="225">
        <v>0.080000000000000002</v>
      </c>
      <c r="R371" s="225">
        <f>Q371*H371</f>
        <v>12.847200000000001</v>
      </c>
      <c r="S371" s="225">
        <v>0</v>
      </c>
      <c r="T371" s="22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177</v>
      </c>
      <c r="AT371" s="227" t="s">
        <v>224</v>
      </c>
      <c r="AU371" s="227" t="s">
        <v>83</v>
      </c>
      <c r="AY371" s="17" t="s">
        <v>120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81</v>
      </c>
      <c r="BK371" s="228">
        <f>ROUND(I371*H371,2)</f>
        <v>0</v>
      </c>
      <c r="BL371" s="17" t="s">
        <v>126</v>
      </c>
      <c r="BM371" s="227" t="s">
        <v>512</v>
      </c>
    </row>
    <row r="372" s="2" customFormat="1">
      <c r="A372" s="38"/>
      <c r="B372" s="39"/>
      <c r="C372" s="40"/>
      <c r="D372" s="229" t="s">
        <v>128</v>
      </c>
      <c r="E372" s="40"/>
      <c r="F372" s="230" t="s">
        <v>511</v>
      </c>
      <c r="G372" s="40"/>
      <c r="H372" s="40"/>
      <c r="I372" s="231"/>
      <c r="J372" s="40"/>
      <c r="K372" s="40"/>
      <c r="L372" s="44"/>
      <c r="M372" s="232"/>
      <c r="N372" s="233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128</v>
      </c>
      <c r="AU372" s="17" t="s">
        <v>83</v>
      </c>
    </row>
    <row r="373" s="13" customFormat="1">
      <c r="A373" s="13"/>
      <c r="B373" s="236"/>
      <c r="C373" s="237"/>
      <c r="D373" s="229" t="s">
        <v>132</v>
      </c>
      <c r="E373" s="237"/>
      <c r="F373" s="239" t="s">
        <v>513</v>
      </c>
      <c r="G373" s="237"/>
      <c r="H373" s="240">
        <v>160.59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132</v>
      </c>
      <c r="AU373" s="246" t="s">
        <v>83</v>
      </c>
      <c r="AV373" s="13" t="s">
        <v>83</v>
      </c>
      <c r="AW373" s="13" t="s">
        <v>4</v>
      </c>
      <c r="AX373" s="13" t="s">
        <v>81</v>
      </c>
      <c r="AY373" s="246" t="s">
        <v>120</v>
      </c>
    </row>
    <row r="374" s="2" customFormat="1" ht="24.15" customHeight="1">
      <c r="A374" s="38"/>
      <c r="B374" s="39"/>
      <c r="C374" s="268" t="s">
        <v>514</v>
      </c>
      <c r="D374" s="268" t="s">
        <v>224</v>
      </c>
      <c r="E374" s="269" t="s">
        <v>515</v>
      </c>
      <c r="F374" s="270" t="s">
        <v>516</v>
      </c>
      <c r="G374" s="271" t="s">
        <v>281</v>
      </c>
      <c r="H374" s="272">
        <v>35.350000000000001</v>
      </c>
      <c r="I374" s="273"/>
      <c r="J374" s="274">
        <f>ROUND(I374*H374,2)</f>
        <v>0</v>
      </c>
      <c r="K374" s="275"/>
      <c r="L374" s="276"/>
      <c r="M374" s="277" t="s">
        <v>1</v>
      </c>
      <c r="N374" s="278" t="s">
        <v>38</v>
      </c>
      <c r="O374" s="91"/>
      <c r="P374" s="225">
        <f>O374*H374</f>
        <v>0</v>
      </c>
      <c r="Q374" s="225">
        <v>0.048300000000000003</v>
      </c>
      <c r="R374" s="225">
        <f>Q374*H374</f>
        <v>1.7074050000000001</v>
      </c>
      <c r="S374" s="225">
        <v>0</v>
      </c>
      <c r="T374" s="22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177</v>
      </c>
      <c r="AT374" s="227" t="s">
        <v>224</v>
      </c>
      <c r="AU374" s="227" t="s">
        <v>83</v>
      </c>
      <c r="AY374" s="17" t="s">
        <v>120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81</v>
      </c>
      <c r="BK374" s="228">
        <f>ROUND(I374*H374,2)</f>
        <v>0</v>
      </c>
      <c r="BL374" s="17" t="s">
        <v>126</v>
      </c>
      <c r="BM374" s="227" t="s">
        <v>517</v>
      </c>
    </row>
    <row r="375" s="2" customFormat="1">
      <c r="A375" s="38"/>
      <c r="B375" s="39"/>
      <c r="C375" s="40"/>
      <c r="D375" s="229" t="s">
        <v>128</v>
      </c>
      <c r="E375" s="40"/>
      <c r="F375" s="230" t="s">
        <v>516</v>
      </c>
      <c r="G375" s="40"/>
      <c r="H375" s="40"/>
      <c r="I375" s="231"/>
      <c r="J375" s="40"/>
      <c r="K375" s="40"/>
      <c r="L375" s="44"/>
      <c r="M375" s="232"/>
      <c r="N375" s="233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128</v>
      </c>
      <c r="AU375" s="17" t="s">
        <v>83</v>
      </c>
    </row>
    <row r="376" s="13" customFormat="1">
      <c r="A376" s="13"/>
      <c r="B376" s="236"/>
      <c r="C376" s="237"/>
      <c r="D376" s="229" t="s">
        <v>132</v>
      </c>
      <c r="E376" s="237"/>
      <c r="F376" s="239" t="s">
        <v>518</v>
      </c>
      <c r="G376" s="237"/>
      <c r="H376" s="240">
        <v>35.350000000000001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6" t="s">
        <v>132</v>
      </c>
      <c r="AU376" s="246" t="s">
        <v>83</v>
      </c>
      <c r="AV376" s="13" t="s">
        <v>83</v>
      </c>
      <c r="AW376" s="13" t="s">
        <v>4</v>
      </c>
      <c r="AX376" s="13" t="s">
        <v>81</v>
      </c>
      <c r="AY376" s="246" t="s">
        <v>120</v>
      </c>
    </row>
    <row r="377" s="2" customFormat="1" ht="24.15" customHeight="1">
      <c r="A377" s="38"/>
      <c r="B377" s="39"/>
      <c r="C377" s="268" t="s">
        <v>519</v>
      </c>
      <c r="D377" s="268" t="s">
        <v>224</v>
      </c>
      <c r="E377" s="269" t="s">
        <v>520</v>
      </c>
      <c r="F377" s="270" t="s">
        <v>521</v>
      </c>
      <c r="G377" s="271" t="s">
        <v>281</v>
      </c>
      <c r="H377" s="272">
        <v>13</v>
      </c>
      <c r="I377" s="273"/>
      <c r="J377" s="274">
        <f>ROUND(I377*H377,2)</f>
        <v>0</v>
      </c>
      <c r="K377" s="275"/>
      <c r="L377" s="276"/>
      <c r="M377" s="277" t="s">
        <v>1</v>
      </c>
      <c r="N377" s="278" t="s">
        <v>38</v>
      </c>
      <c r="O377" s="91"/>
      <c r="P377" s="225">
        <f>O377*H377</f>
        <v>0</v>
      </c>
      <c r="Q377" s="225">
        <v>0.065670000000000006</v>
      </c>
      <c r="R377" s="225">
        <f>Q377*H377</f>
        <v>0.85371000000000008</v>
      </c>
      <c r="S377" s="225">
        <v>0</v>
      </c>
      <c r="T377" s="22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7" t="s">
        <v>177</v>
      </c>
      <c r="AT377" s="227" t="s">
        <v>224</v>
      </c>
      <c r="AU377" s="227" t="s">
        <v>83</v>
      </c>
      <c r="AY377" s="17" t="s">
        <v>120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7" t="s">
        <v>81</v>
      </c>
      <c r="BK377" s="228">
        <f>ROUND(I377*H377,2)</f>
        <v>0</v>
      </c>
      <c r="BL377" s="17" t="s">
        <v>126</v>
      </c>
      <c r="BM377" s="227" t="s">
        <v>522</v>
      </c>
    </row>
    <row r="378" s="2" customFormat="1">
      <c r="A378" s="38"/>
      <c r="B378" s="39"/>
      <c r="C378" s="40"/>
      <c r="D378" s="229" t="s">
        <v>128</v>
      </c>
      <c r="E378" s="40"/>
      <c r="F378" s="230" t="s">
        <v>521</v>
      </c>
      <c r="G378" s="40"/>
      <c r="H378" s="40"/>
      <c r="I378" s="231"/>
      <c r="J378" s="40"/>
      <c r="K378" s="40"/>
      <c r="L378" s="44"/>
      <c r="M378" s="232"/>
      <c r="N378" s="233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128</v>
      </c>
      <c r="AU378" s="17" t="s">
        <v>83</v>
      </c>
    </row>
    <row r="379" s="2" customFormat="1" ht="33" customHeight="1">
      <c r="A379" s="38"/>
      <c r="B379" s="39"/>
      <c r="C379" s="215" t="s">
        <v>523</v>
      </c>
      <c r="D379" s="215" t="s">
        <v>122</v>
      </c>
      <c r="E379" s="216" t="s">
        <v>524</v>
      </c>
      <c r="F379" s="217" t="s">
        <v>525</v>
      </c>
      <c r="G379" s="218" t="s">
        <v>281</v>
      </c>
      <c r="H379" s="219">
        <v>17</v>
      </c>
      <c r="I379" s="220"/>
      <c r="J379" s="221">
        <f>ROUND(I379*H379,2)</f>
        <v>0</v>
      </c>
      <c r="K379" s="222"/>
      <c r="L379" s="44"/>
      <c r="M379" s="223" t="s">
        <v>1</v>
      </c>
      <c r="N379" s="224" t="s">
        <v>38</v>
      </c>
      <c r="O379" s="91"/>
      <c r="P379" s="225">
        <f>O379*H379</f>
        <v>0</v>
      </c>
      <c r="Q379" s="225">
        <v>0.1295</v>
      </c>
      <c r="R379" s="225">
        <f>Q379*H379</f>
        <v>2.2015000000000002</v>
      </c>
      <c r="S379" s="225">
        <v>0</v>
      </c>
      <c r="T379" s="22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126</v>
      </c>
      <c r="AT379" s="227" t="s">
        <v>122</v>
      </c>
      <c r="AU379" s="227" t="s">
        <v>83</v>
      </c>
      <c r="AY379" s="17" t="s">
        <v>120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81</v>
      </c>
      <c r="BK379" s="228">
        <f>ROUND(I379*H379,2)</f>
        <v>0</v>
      </c>
      <c r="BL379" s="17" t="s">
        <v>126</v>
      </c>
      <c r="BM379" s="227" t="s">
        <v>526</v>
      </c>
    </row>
    <row r="380" s="2" customFormat="1">
      <c r="A380" s="38"/>
      <c r="B380" s="39"/>
      <c r="C380" s="40"/>
      <c r="D380" s="229" t="s">
        <v>128</v>
      </c>
      <c r="E380" s="40"/>
      <c r="F380" s="230" t="s">
        <v>527</v>
      </c>
      <c r="G380" s="40"/>
      <c r="H380" s="40"/>
      <c r="I380" s="231"/>
      <c r="J380" s="40"/>
      <c r="K380" s="40"/>
      <c r="L380" s="44"/>
      <c r="M380" s="232"/>
      <c r="N380" s="233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128</v>
      </c>
      <c r="AU380" s="17" t="s">
        <v>83</v>
      </c>
    </row>
    <row r="381" s="2" customFormat="1">
      <c r="A381" s="38"/>
      <c r="B381" s="39"/>
      <c r="C381" s="40"/>
      <c r="D381" s="234" t="s">
        <v>130</v>
      </c>
      <c r="E381" s="40"/>
      <c r="F381" s="235" t="s">
        <v>528</v>
      </c>
      <c r="G381" s="40"/>
      <c r="H381" s="40"/>
      <c r="I381" s="231"/>
      <c r="J381" s="40"/>
      <c r="K381" s="40"/>
      <c r="L381" s="44"/>
      <c r="M381" s="232"/>
      <c r="N381" s="233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130</v>
      </c>
      <c r="AU381" s="17" t="s">
        <v>83</v>
      </c>
    </row>
    <row r="382" s="2" customFormat="1" ht="16.5" customHeight="1">
      <c r="A382" s="38"/>
      <c r="B382" s="39"/>
      <c r="C382" s="268" t="s">
        <v>529</v>
      </c>
      <c r="D382" s="268" t="s">
        <v>224</v>
      </c>
      <c r="E382" s="269" t="s">
        <v>530</v>
      </c>
      <c r="F382" s="270" t="s">
        <v>531</v>
      </c>
      <c r="G382" s="271" t="s">
        <v>281</v>
      </c>
      <c r="H382" s="272">
        <v>17.170000000000002</v>
      </c>
      <c r="I382" s="273"/>
      <c r="J382" s="274">
        <f>ROUND(I382*H382,2)</f>
        <v>0</v>
      </c>
      <c r="K382" s="275"/>
      <c r="L382" s="276"/>
      <c r="M382" s="277" t="s">
        <v>1</v>
      </c>
      <c r="N382" s="278" t="s">
        <v>38</v>
      </c>
      <c r="O382" s="91"/>
      <c r="P382" s="225">
        <f>O382*H382</f>
        <v>0</v>
      </c>
      <c r="Q382" s="225">
        <v>0.024</v>
      </c>
      <c r="R382" s="225">
        <f>Q382*H382</f>
        <v>0.41208000000000006</v>
      </c>
      <c r="S382" s="225">
        <v>0</v>
      </c>
      <c r="T382" s="22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177</v>
      </c>
      <c r="AT382" s="227" t="s">
        <v>224</v>
      </c>
      <c r="AU382" s="227" t="s">
        <v>83</v>
      </c>
      <c r="AY382" s="17" t="s">
        <v>120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81</v>
      </c>
      <c r="BK382" s="228">
        <f>ROUND(I382*H382,2)</f>
        <v>0</v>
      </c>
      <c r="BL382" s="17" t="s">
        <v>126</v>
      </c>
      <c r="BM382" s="227" t="s">
        <v>532</v>
      </c>
    </row>
    <row r="383" s="2" customFormat="1">
      <c r="A383" s="38"/>
      <c r="B383" s="39"/>
      <c r="C383" s="40"/>
      <c r="D383" s="229" t="s">
        <v>128</v>
      </c>
      <c r="E383" s="40"/>
      <c r="F383" s="230" t="s">
        <v>531</v>
      </c>
      <c r="G383" s="40"/>
      <c r="H383" s="40"/>
      <c r="I383" s="231"/>
      <c r="J383" s="40"/>
      <c r="K383" s="40"/>
      <c r="L383" s="44"/>
      <c r="M383" s="232"/>
      <c r="N383" s="233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128</v>
      </c>
      <c r="AU383" s="17" t="s">
        <v>83</v>
      </c>
    </row>
    <row r="384" s="13" customFormat="1">
      <c r="A384" s="13"/>
      <c r="B384" s="236"/>
      <c r="C384" s="237"/>
      <c r="D384" s="229" t="s">
        <v>132</v>
      </c>
      <c r="E384" s="237"/>
      <c r="F384" s="239" t="s">
        <v>533</v>
      </c>
      <c r="G384" s="237"/>
      <c r="H384" s="240">
        <v>17.170000000000002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6" t="s">
        <v>132</v>
      </c>
      <c r="AU384" s="246" t="s">
        <v>83</v>
      </c>
      <c r="AV384" s="13" t="s">
        <v>83</v>
      </c>
      <c r="AW384" s="13" t="s">
        <v>4</v>
      </c>
      <c r="AX384" s="13" t="s">
        <v>81</v>
      </c>
      <c r="AY384" s="246" t="s">
        <v>120</v>
      </c>
    </row>
    <row r="385" s="2" customFormat="1" ht="24.15" customHeight="1">
      <c r="A385" s="38"/>
      <c r="B385" s="39"/>
      <c r="C385" s="215" t="s">
        <v>534</v>
      </c>
      <c r="D385" s="215" t="s">
        <v>122</v>
      </c>
      <c r="E385" s="216" t="s">
        <v>535</v>
      </c>
      <c r="F385" s="217" t="s">
        <v>536</v>
      </c>
      <c r="G385" s="218" t="s">
        <v>180</v>
      </c>
      <c r="H385" s="219">
        <v>6.3200000000000003</v>
      </c>
      <c r="I385" s="220"/>
      <c r="J385" s="221">
        <f>ROUND(I385*H385,2)</f>
        <v>0</v>
      </c>
      <c r="K385" s="222"/>
      <c r="L385" s="44"/>
      <c r="M385" s="223" t="s">
        <v>1</v>
      </c>
      <c r="N385" s="224" t="s">
        <v>38</v>
      </c>
      <c r="O385" s="91"/>
      <c r="P385" s="225">
        <f>O385*H385</f>
        <v>0</v>
      </c>
      <c r="Q385" s="225">
        <v>2.2563399999999998</v>
      </c>
      <c r="R385" s="225">
        <f>Q385*H385</f>
        <v>14.260068799999999</v>
      </c>
      <c r="S385" s="225">
        <v>0</v>
      </c>
      <c r="T385" s="22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126</v>
      </c>
      <c r="AT385" s="227" t="s">
        <v>122</v>
      </c>
      <c r="AU385" s="227" t="s">
        <v>83</v>
      </c>
      <c r="AY385" s="17" t="s">
        <v>120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81</v>
      </c>
      <c r="BK385" s="228">
        <f>ROUND(I385*H385,2)</f>
        <v>0</v>
      </c>
      <c r="BL385" s="17" t="s">
        <v>126</v>
      </c>
      <c r="BM385" s="227" t="s">
        <v>537</v>
      </c>
    </row>
    <row r="386" s="2" customFormat="1">
      <c r="A386" s="38"/>
      <c r="B386" s="39"/>
      <c r="C386" s="40"/>
      <c r="D386" s="229" t="s">
        <v>128</v>
      </c>
      <c r="E386" s="40"/>
      <c r="F386" s="230" t="s">
        <v>538</v>
      </c>
      <c r="G386" s="40"/>
      <c r="H386" s="40"/>
      <c r="I386" s="231"/>
      <c r="J386" s="40"/>
      <c r="K386" s="40"/>
      <c r="L386" s="44"/>
      <c r="M386" s="232"/>
      <c r="N386" s="233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128</v>
      </c>
      <c r="AU386" s="17" t="s">
        <v>83</v>
      </c>
    </row>
    <row r="387" s="2" customFormat="1">
      <c r="A387" s="38"/>
      <c r="B387" s="39"/>
      <c r="C387" s="40"/>
      <c r="D387" s="234" t="s">
        <v>130</v>
      </c>
      <c r="E387" s="40"/>
      <c r="F387" s="235" t="s">
        <v>539</v>
      </c>
      <c r="G387" s="40"/>
      <c r="H387" s="40"/>
      <c r="I387" s="231"/>
      <c r="J387" s="40"/>
      <c r="K387" s="40"/>
      <c r="L387" s="44"/>
      <c r="M387" s="232"/>
      <c r="N387" s="233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130</v>
      </c>
      <c r="AU387" s="17" t="s">
        <v>83</v>
      </c>
    </row>
    <row r="388" s="13" customFormat="1">
      <c r="A388" s="13"/>
      <c r="B388" s="236"/>
      <c r="C388" s="237"/>
      <c r="D388" s="229" t="s">
        <v>132</v>
      </c>
      <c r="E388" s="238" t="s">
        <v>1</v>
      </c>
      <c r="F388" s="239" t="s">
        <v>540</v>
      </c>
      <c r="G388" s="237"/>
      <c r="H388" s="240">
        <v>6.3200000000000003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6" t="s">
        <v>132</v>
      </c>
      <c r="AU388" s="246" t="s">
        <v>83</v>
      </c>
      <c r="AV388" s="13" t="s">
        <v>83</v>
      </c>
      <c r="AW388" s="13" t="s">
        <v>30</v>
      </c>
      <c r="AX388" s="13" t="s">
        <v>81</v>
      </c>
      <c r="AY388" s="246" t="s">
        <v>120</v>
      </c>
    </row>
    <row r="389" s="2" customFormat="1" ht="24.15" customHeight="1">
      <c r="A389" s="38"/>
      <c r="B389" s="39"/>
      <c r="C389" s="215" t="s">
        <v>541</v>
      </c>
      <c r="D389" s="215" t="s">
        <v>122</v>
      </c>
      <c r="E389" s="216" t="s">
        <v>542</v>
      </c>
      <c r="F389" s="217" t="s">
        <v>543</v>
      </c>
      <c r="G389" s="218" t="s">
        <v>281</v>
      </c>
      <c r="H389" s="219">
        <v>1250</v>
      </c>
      <c r="I389" s="220"/>
      <c r="J389" s="221">
        <f>ROUND(I389*H389,2)</f>
        <v>0</v>
      </c>
      <c r="K389" s="222"/>
      <c r="L389" s="44"/>
      <c r="M389" s="223" t="s">
        <v>1</v>
      </c>
      <c r="N389" s="224" t="s">
        <v>38</v>
      </c>
      <c r="O389" s="91"/>
      <c r="P389" s="225">
        <f>O389*H389</f>
        <v>0</v>
      </c>
      <c r="Q389" s="225">
        <v>0</v>
      </c>
      <c r="R389" s="225">
        <f>Q389*H389</f>
        <v>0</v>
      </c>
      <c r="S389" s="225">
        <v>0</v>
      </c>
      <c r="T389" s="22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7" t="s">
        <v>126</v>
      </c>
      <c r="AT389" s="227" t="s">
        <v>122</v>
      </c>
      <c r="AU389" s="227" t="s">
        <v>83</v>
      </c>
      <c r="AY389" s="17" t="s">
        <v>120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17" t="s">
        <v>81</v>
      </c>
      <c r="BK389" s="228">
        <f>ROUND(I389*H389,2)</f>
        <v>0</v>
      </c>
      <c r="BL389" s="17" t="s">
        <v>126</v>
      </c>
      <c r="BM389" s="227" t="s">
        <v>544</v>
      </c>
    </row>
    <row r="390" s="2" customFormat="1">
      <c r="A390" s="38"/>
      <c r="B390" s="39"/>
      <c r="C390" s="40"/>
      <c r="D390" s="229" t="s">
        <v>128</v>
      </c>
      <c r="E390" s="40"/>
      <c r="F390" s="230" t="s">
        <v>545</v>
      </c>
      <c r="G390" s="40"/>
      <c r="H390" s="40"/>
      <c r="I390" s="231"/>
      <c r="J390" s="40"/>
      <c r="K390" s="40"/>
      <c r="L390" s="44"/>
      <c r="M390" s="232"/>
      <c r="N390" s="233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128</v>
      </c>
      <c r="AU390" s="17" t="s">
        <v>83</v>
      </c>
    </row>
    <row r="391" s="2" customFormat="1">
      <c r="A391" s="38"/>
      <c r="B391" s="39"/>
      <c r="C391" s="40"/>
      <c r="D391" s="234" t="s">
        <v>130</v>
      </c>
      <c r="E391" s="40"/>
      <c r="F391" s="235" t="s">
        <v>546</v>
      </c>
      <c r="G391" s="40"/>
      <c r="H391" s="40"/>
      <c r="I391" s="231"/>
      <c r="J391" s="40"/>
      <c r="K391" s="40"/>
      <c r="L391" s="44"/>
      <c r="M391" s="232"/>
      <c r="N391" s="233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130</v>
      </c>
      <c r="AU391" s="17" t="s">
        <v>83</v>
      </c>
    </row>
    <row r="392" s="2" customFormat="1" ht="24.15" customHeight="1">
      <c r="A392" s="38"/>
      <c r="B392" s="39"/>
      <c r="C392" s="215" t="s">
        <v>547</v>
      </c>
      <c r="D392" s="215" t="s">
        <v>122</v>
      </c>
      <c r="E392" s="216" t="s">
        <v>548</v>
      </c>
      <c r="F392" s="217" t="s">
        <v>549</v>
      </c>
      <c r="G392" s="218" t="s">
        <v>281</v>
      </c>
      <c r="H392" s="219">
        <v>1250</v>
      </c>
      <c r="I392" s="220"/>
      <c r="J392" s="221">
        <f>ROUND(I392*H392,2)</f>
        <v>0</v>
      </c>
      <c r="K392" s="222"/>
      <c r="L392" s="44"/>
      <c r="M392" s="223" t="s">
        <v>1</v>
      </c>
      <c r="N392" s="224" t="s">
        <v>38</v>
      </c>
      <c r="O392" s="91"/>
      <c r="P392" s="225">
        <f>O392*H392</f>
        <v>0</v>
      </c>
      <c r="Q392" s="225">
        <v>9.0000000000000006E-05</v>
      </c>
      <c r="R392" s="225">
        <f>Q392*H392</f>
        <v>0.1125</v>
      </c>
      <c r="S392" s="225">
        <v>0</v>
      </c>
      <c r="T392" s="22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7" t="s">
        <v>126</v>
      </c>
      <c r="AT392" s="227" t="s">
        <v>122</v>
      </c>
      <c r="AU392" s="227" t="s">
        <v>83</v>
      </c>
      <c r="AY392" s="17" t="s">
        <v>120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81</v>
      </c>
      <c r="BK392" s="228">
        <f>ROUND(I392*H392,2)</f>
        <v>0</v>
      </c>
      <c r="BL392" s="17" t="s">
        <v>126</v>
      </c>
      <c r="BM392" s="227" t="s">
        <v>550</v>
      </c>
    </row>
    <row r="393" s="2" customFormat="1">
      <c r="A393" s="38"/>
      <c r="B393" s="39"/>
      <c r="C393" s="40"/>
      <c r="D393" s="229" t="s">
        <v>128</v>
      </c>
      <c r="E393" s="40"/>
      <c r="F393" s="230" t="s">
        <v>551</v>
      </c>
      <c r="G393" s="40"/>
      <c r="H393" s="40"/>
      <c r="I393" s="231"/>
      <c r="J393" s="40"/>
      <c r="K393" s="40"/>
      <c r="L393" s="44"/>
      <c r="M393" s="232"/>
      <c r="N393" s="233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128</v>
      </c>
      <c r="AU393" s="17" t="s">
        <v>83</v>
      </c>
    </row>
    <row r="394" s="2" customFormat="1">
      <c r="A394" s="38"/>
      <c r="B394" s="39"/>
      <c r="C394" s="40"/>
      <c r="D394" s="234" t="s">
        <v>130</v>
      </c>
      <c r="E394" s="40"/>
      <c r="F394" s="235" t="s">
        <v>552</v>
      </c>
      <c r="G394" s="40"/>
      <c r="H394" s="40"/>
      <c r="I394" s="231"/>
      <c r="J394" s="40"/>
      <c r="K394" s="40"/>
      <c r="L394" s="44"/>
      <c r="M394" s="232"/>
      <c r="N394" s="233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130</v>
      </c>
      <c r="AU394" s="17" t="s">
        <v>83</v>
      </c>
    </row>
    <row r="395" s="2" customFormat="1" ht="24.15" customHeight="1">
      <c r="A395" s="38"/>
      <c r="B395" s="39"/>
      <c r="C395" s="215" t="s">
        <v>553</v>
      </c>
      <c r="D395" s="215" t="s">
        <v>122</v>
      </c>
      <c r="E395" s="216" t="s">
        <v>554</v>
      </c>
      <c r="F395" s="217" t="s">
        <v>555</v>
      </c>
      <c r="G395" s="218" t="s">
        <v>125</v>
      </c>
      <c r="H395" s="219">
        <v>173.80000000000001</v>
      </c>
      <c r="I395" s="220"/>
      <c r="J395" s="221">
        <f>ROUND(I395*H395,2)</f>
        <v>0</v>
      </c>
      <c r="K395" s="222"/>
      <c r="L395" s="44"/>
      <c r="M395" s="223" t="s">
        <v>1</v>
      </c>
      <c r="N395" s="224" t="s">
        <v>38</v>
      </c>
      <c r="O395" s="91"/>
      <c r="P395" s="225">
        <f>O395*H395</f>
        <v>0</v>
      </c>
      <c r="Q395" s="225">
        <v>0.013860000000000001</v>
      </c>
      <c r="R395" s="225">
        <f>Q395*H395</f>
        <v>2.4088680000000005</v>
      </c>
      <c r="S395" s="225">
        <v>0</v>
      </c>
      <c r="T395" s="22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7" t="s">
        <v>126</v>
      </c>
      <c r="AT395" s="227" t="s">
        <v>122</v>
      </c>
      <c r="AU395" s="227" t="s">
        <v>83</v>
      </c>
      <c r="AY395" s="17" t="s">
        <v>120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7" t="s">
        <v>81</v>
      </c>
      <c r="BK395" s="228">
        <f>ROUND(I395*H395,2)</f>
        <v>0</v>
      </c>
      <c r="BL395" s="17" t="s">
        <v>126</v>
      </c>
      <c r="BM395" s="227" t="s">
        <v>556</v>
      </c>
    </row>
    <row r="396" s="2" customFormat="1">
      <c r="A396" s="38"/>
      <c r="B396" s="39"/>
      <c r="C396" s="40"/>
      <c r="D396" s="229" t="s">
        <v>128</v>
      </c>
      <c r="E396" s="40"/>
      <c r="F396" s="230" t="s">
        <v>555</v>
      </c>
      <c r="G396" s="40"/>
      <c r="H396" s="40"/>
      <c r="I396" s="231"/>
      <c r="J396" s="40"/>
      <c r="K396" s="40"/>
      <c r="L396" s="44"/>
      <c r="M396" s="232"/>
      <c r="N396" s="233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128</v>
      </c>
      <c r="AU396" s="17" t="s">
        <v>83</v>
      </c>
    </row>
    <row r="397" s="2" customFormat="1">
      <c r="A397" s="38"/>
      <c r="B397" s="39"/>
      <c r="C397" s="40"/>
      <c r="D397" s="234" t="s">
        <v>130</v>
      </c>
      <c r="E397" s="40"/>
      <c r="F397" s="235" t="s">
        <v>557</v>
      </c>
      <c r="G397" s="40"/>
      <c r="H397" s="40"/>
      <c r="I397" s="231"/>
      <c r="J397" s="40"/>
      <c r="K397" s="40"/>
      <c r="L397" s="44"/>
      <c r="M397" s="232"/>
      <c r="N397" s="233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130</v>
      </c>
      <c r="AU397" s="17" t="s">
        <v>83</v>
      </c>
    </row>
    <row r="398" s="13" customFormat="1">
      <c r="A398" s="13"/>
      <c r="B398" s="236"/>
      <c r="C398" s="237"/>
      <c r="D398" s="229" t="s">
        <v>132</v>
      </c>
      <c r="E398" s="238" t="s">
        <v>1</v>
      </c>
      <c r="F398" s="239" t="s">
        <v>558</v>
      </c>
      <c r="G398" s="237"/>
      <c r="H398" s="240">
        <v>173.80000000000001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132</v>
      </c>
      <c r="AU398" s="246" t="s">
        <v>83</v>
      </c>
      <c r="AV398" s="13" t="s">
        <v>83</v>
      </c>
      <c r="AW398" s="13" t="s">
        <v>30</v>
      </c>
      <c r="AX398" s="13" t="s">
        <v>81</v>
      </c>
      <c r="AY398" s="246" t="s">
        <v>120</v>
      </c>
    </row>
    <row r="399" s="2" customFormat="1" ht="16.5" customHeight="1">
      <c r="A399" s="38"/>
      <c r="B399" s="39"/>
      <c r="C399" s="215" t="s">
        <v>559</v>
      </c>
      <c r="D399" s="215" t="s">
        <v>122</v>
      </c>
      <c r="E399" s="216" t="s">
        <v>560</v>
      </c>
      <c r="F399" s="217" t="s">
        <v>561</v>
      </c>
      <c r="G399" s="218" t="s">
        <v>281</v>
      </c>
      <c r="H399" s="219">
        <v>62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38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</v>
      </c>
      <c r="T399" s="22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126</v>
      </c>
      <c r="AT399" s="227" t="s">
        <v>122</v>
      </c>
      <c r="AU399" s="227" t="s">
        <v>83</v>
      </c>
      <c r="AY399" s="17" t="s">
        <v>120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81</v>
      </c>
      <c r="BK399" s="228">
        <f>ROUND(I399*H399,2)</f>
        <v>0</v>
      </c>
      <c r="BL399" s="17" t="s">
        <v>126</v>
      </c>
      <c r="BM399" s="227" t="s">
        <v>562</v>
      </c>
    </row>
    <row r="400" s="2" customFormat="1">
      <c r="A400" s="38"/>
      <c r="B400" s="39"/>
      <c r="C400" s="40"/>
      <c r="D400" s="229" t="s">
        <v>128</v>
      </c>
      <c r="E400" s="40"/>
      <c r="F400" s="230" t="s">
        <v>563</v>
      </c>
      <c r="G400" s="40"/>
      <c r="H400" s="40"/>
      <c r="I400" s="231"/>
      <c r="J400" s="40"/>
      <c r="K400" s="40"/>
      <c r="L400" s="44"/>
      <c r="M400" s="232"/>
      <c r="N400" s="233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128</v>
      </c>
      <c r="AU400" s="17" t="s">
        <v>83</v>
      </c>
    </row>
    <row r="401" s="2" customFormat="1">
      <c r="A401" s="38"/>
      <c r="B401" s="39"/>
      <c r="C401" s="40"/>
      <c r="D401" s="234" t="s">
        <v>130</v>
      </c>
      <c r="E401" s="40"/>
      <c r="F401" s="235" t="s">
        <v>564</v>
      </c>
      <c r="G401" s="40"/>
      <c r="H401" s="40"/>
      <c r="I401" s="231"/>
      <c r="J401" s="40"/>
      <c r="K401" s="40"/>
      <c r="L401" s="44"/>
      <c r="M401" s="232"/>
      <c r="N401" s="233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130</v>
      </c>
      <c r="AU401" s="17" t="s">
        <v>83</v>
      </c>
    </row>
    <row r="402" s="2" customFormat="1" ht="24.15" customHeight="1">
      <c r="A402" s="38"/>
      <c r="B402" s="39"/>
      <c r="C402" s="215" t="s">
        <v>565</v>
      </c>
      <c r="D402" s="215" t="s">
        <v>122</v>
      </c>
      <c r="E402" s="216" t="s">
        <v>566</v>
      </c>
      <c r="F402" s="217" t="s">
        <v>567</v>
      </c>
      <c r="G402" s="218" t="s">
        <v>281</v>
      </c>
      <c r="H402" s="219">
        <v>22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38</v>
      </c>
      <c r="O402" s="91"/>
      <c r="P402" s="225">
        <f>O402*H402</f>
        <v>0</v>
      </c>
      <c r="Q402" s="225">
        <v>3.0000000000000001E-05</v>
      </c>
      <c r="R402" s="225">
        <f>Q402*H402</f>
        <v>0.00066</v>
      </c>
      <c r="S402" s="225">
        <v>0</v>
      </c>
      <c r="T402" s="22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126</v>
      </c>
      <c r="AT402" s="227" t="s">
        <v>122</v>
      </c>
      <c r="AU402" s="227" t="s">
        <v>83</v>
      </c>
      <c r="AY402" s="17" t="s">
        <v>120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81</v>
      </c>
      <c r="BK402" s="228">
        <f>ROUND(I402*H402,2)</f>
        <v>0</v>
      </c>
      <c r="BL402" s="17" t="s">
        <v>126</v>
      </c>
      <c r="BM402" s="227" t="s">
        <v>568</v>
      </c>
    </row>
    <row r="403" s="2" customFormat="1">
      <c r="A403" s="38"/>
      <c r="B403" s="39"/>
      <c r="C403" s="40"/>
      <c r="D403" s="229" t="s">
        <v>128</v>
      </c>
      <c r="E403" s="40"/>
      <c r="F403" s="230" t="s">
        <v>569</v>
      </c>
      <c r="G403" s="40"/>
      <c r="H403" s="40"/>
      <c r="I403" s="231"/>
      <c r="J403" s="40"/>
      <c r="K403" s="40"/>
      <c r="L403" s="44"/>
      <c r="M403" s="232"/>
      <c r="N403" s="233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128</v>
      </c>
      <c r="AU403" s="17" t="s">
        <v>83</v>
      </c>
    </row>
    <row r="404" s="2" customFormat="1">
      <c r="A404" s="38"/>
      <c r="B404" s="39"/>
      <c r="C404" s="40"/>
      <c r="D404" s="234" t="s">
        <v>130</v>
      </c>
      <c r="E404" s="40"/>
      <c r="F404" s="235" t="s">
        <v>570</v>
      </c>
      <c r="G404" s="40"/>
      <c r="H404" s="40"/>
      <c r="I404" s="231"/>
      <c r="J404" s="40"/>
      <c r="K404" s="40"/>
      <c r="L404" s="44"/>
      <c r="M404" s="232"/>
      <c r="N404" s="233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130</v>
      </c>
      <c r="AU404" s="17" t="s">
        <v>83</v>
      </c>
    </row>
    <row r="405" s="2" customFormat="1" ht="24.15" customHeight="1">
      <c r="A405" s="38"/>
      <c r="B405" s="39"/>
      <c r="C405" s="215" t="s">
        <v>571</v>
      </c>
      <c r="D405" s="215" t="s">
        <v>122</v>
      </c>
      <c r="E405" s="216" t="s">
        <v>572</v>
      </c>
      <c r="F405" s="217" t="s">
        <v>573</v>
      </c>
      <c r="G405" s="218" t="s">
        <v>281</v>
      </c>
      <c r="H405" s="219">
        <v>408</v>
      </c>
      <c r="I405" s="220"/>
      <c r="J405" s="221">
        <f>ROUND(I405*H405,2)</f>
        <v>0</v>
      </c>
      <c r="K405" s="222"/>
      <c r="L405" s="44"/>
      <c r="M405" s="223" t="s">
        <v>1</v>
      </c>
      <c r="N405" s="224" t="s">
        <v>38</v>
      </c>
      <c r="O405" s="91"/>
      <c r="P405" s="225">
        <f>O405*H405</f>
        <v>0</v>
      </c>
      <c r="Q405" s="225">
        <v>0</v>
      </c>
      <c r="R405" s="225">
        <f>Q405*H405</f>
        <v>0</v>
      </c>
      <c r="S405" s="225">
        <v>0.19400000000000001</v>
      </c>
      <c r="T405" s="226">
        <f>S405*H405</f>
        <v>79.152000000000001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126</v>
      </c>
      <c r="AT405" s="227" t="s">
        <v>122</v>
      </c>
      <c r="AU405" s="227" t="s">
        <v>83</v>
      </c>
      <c r="AY405" s="17" t="s">
        <v>120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81</v>
      </c>
      <c r="BK405" s="228">
        <f>ROUND(I405*H405,2)</f>
        <v>0</v>
      </c>
      <c r="BL405" s="17" t="s">
        <v>126</v>
      </c>
      <c r="BM405" s="227" t="s">
        <v>574</v>
      </c>
    </row>
    <row r="406" s="2" customFormat="1">
      <c r="A406" s="38"/>
      <c r="B406" s="39"/>
      <c r="C406" s="40"/>
      <c r="D406" s="229" t="s">
        <v>128</v>
      </c>
      <c r="E406" s="40"/>
      <c r="F406" s="230" t="s">
        <v>575</v>
      </c>
      <c r="G406" s="40"/>
      <c r="H406" s="40"/>
      <c r="I406" s="231"/>
      <c r="J406" s="40"/>
      <c r="K406" s="40"/>
      <c r="L406" s="44"/>
      <c r="M406" s="232"/>
      <c r="N406" s="233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128</v>
      </c>
      <c r="AU406" s="17" t="s">
        <v>83</v>
      </c>
    </row>
    <row r="407" s="2" customFormat="1">
      <c r="A407" s="38"/>
      <c r="B407" s="39"/>
      <c r="C407" s="40"/>
      <c r="D407" s="234" t="s">
        <v>130</v>
      </c>
      <c r="E407" s="40"/>
      <c r="F407" s="235" t="s">
        <v>576</v>
      </c>
      <c r="G407" s="40"/>
      <c r="H407" s="40"/>
      <c r="I407" s="231"/>
      <c r="J407" s="40"/>
      <c r="K407" s="40"/>
      <c r="L407" s="44"/>
      <c r="M407" s="232"/>
      <c r="N407" s="233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130</v>
      </c>
      <c r="AU407" s="17" t="s">
        <v>83</v>
      </c>
    </row>
    <row r="408" s="2" customFormat="1" ht="24.15" customHeight="1">
      <c r="A408" s="38"/>
      <c r="B408" s="39"/>
      <c r="C408" s="215" t="s">
        <v>577</v>
      </c>
      <c r="D408" s="215" t="s">
        <v>122</v>
      </c>
      <c r="E408" s="216" t="s">
        <v>578</v>
      </c>
      <c r="F408" s="217" t="s">
        <v>579</v>
      </c>
      <c r="G408" s="218" t="s">
        <v>281</v>
      </c>
      <c r="H408" s="219">
        <v>47</v>
      </c>
      <c r="I408" s="220"/>
      <c r="J408" s="221">
        <f>ROUND(I408*H408,2)</f>
        <v>0</v>
      </c>
      <c r="K408" s="222"/>
      <c r="L408" s="44"/>
      <c r="M408" s="223" t="s">
        <v>1</v>
      </c>
      <c r="N408" s="224" t="s">
        <v>38</v>
      </c>
      <c r="O408" s="91"/>
      <c r="P408" s="225">
        <f>O408*H408</f>
        <v>0</v>
      </c>
      <c r="Q408" s="225">
        <v>0</v>
      </c>
      <c r="R408" s="225">
        <f>Q408*H408</f>
        <v>0</v>
      </c>
      <c r="S408" s="225">
        <v>0.085999999999999993</v>
      </c>
      <c r="T408" s="226">
        <f>S408*H408</f>
        <v>4.0419999999999998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7" t="s">
        <v>126</v>
      </c>
      <c r="AT408" s="227" t="s">
        <v>122</v>
      </c>
      <c r="AU408" s="227" t="s">
        <v>83</v>
      </c>
      <c r="AY408" s="17" t="s">
        <v>120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17" t="s">
        <v>81</v>
      </c>
      <c r="BK408" s="228">
        <f>ROUND(I408*H408,2)</f>
        <v>0</v>
      </c>
      <c r="BL408" s="17" t="s">
        <v>126</v>
      </c>
      <c r="BM408" s="227" t="s">
        <v>580</v>
      </c>
    </row>
    <row r="409" s="2" customFormat="1">
      <c r="A409" s="38"/>
      <c r="B409" s="39"/>
      <c r="C409" s="40"/>
      <c r="D409" s="229" t="s">
        <v>128</v>
      </c>
      <c r="E409" s="40"/>
      <c r="F409" s="230" t="s">
        <v>581</v>
      </c>
      <c r="G409" s="40"/>
      <c r="H409" s="40"/>
      <c r="I409" s="231"/>
      <c r="J409" s="40"/>
      <c r="K409" s="40"/>
      <c r="L409" s="44"/>
      <c r="M409" s="232"/>
      <c r="N409" s="233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128</v>
      </c>
      <c r="AU409" s="17" t="s">
        <v>83</v>
      </c>
    </row>
    <row r="410" s="2" customFormat="1">
      <c r="A410" s="38"/>
      <c r="B410" s="39"/>
      <c r="C410" s="40"/>
      <c r="D410" s="234" t="s">
        <v>130</v>
      </c>
      <c r="E410" s="40"/>
      <c r="F410" s="235" t="s">
        <v>582</v>
      </c>
      <c r="G410" s="40"/>
      <c r="H410" s="40"/>
      <c r="I410" s="231"/>
      <c r="J410" s="40"/>
      <c r="K410" s="40"/>
      <c r="L410" s="44"/>
      <c r="M410" s="232"/>
      <c r="N410" s="233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130</v>
      </c>
      <c r="AU410" s="17" t="s">
        <v>83</v>
      </c>
    </row>
    <row r="411" s="2" customFormat="1" ht="16.5" customHeight="1">
      <c r="A411" s="38"/>
      <c r="B411" s="39"/>
      <c r="C411" s="215" t="s">
        <v>583</v>
      </c>
      <c r="D411" s="215" t="s">
        <v>122</v>
      </c>
      <c r="E411" s="216" t="s">
        <v>584</v>
      </c>
      <c r="F411" s="217" t="s">
        <v>585</v>
      </c>
      <c r="G411" s="218" t="s">
        <v>125</v>
      </c>
      <c r="H411" s="219">
        <v>1959.4000000000001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38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0.01</v>
      </c>
      <c r="T411" s="226">
        <f>S411*H411</f>
        <v>19.594000000000001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126</v>
      </c>
      <c r="AT411" s="227" t="s">
        <v>122</v>
      </c>
      <c r="AU411" s="227" t="s">
        <v>83</v>
      </c>
      <c r="AY411" s="17" t="s">
        <v>120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81</v>
      </c>
      <c r="BK411" s="228">
        <f>ROUND(I411*H411,2)</f>
        <v>0</v>
      </c>
      <c r="BL411" s="17" t="s">
        <v>126</v>
      </c>
      <c r="BM411" s="227" t="s">
        <v>586</v>
      </c>
    </row>
    <row r="412" s="2" customFormat="1">
      <c r="A412" s="38"/>
      <c r="B412" s="39"/>
      <c r="C412" s="40"/>
      <c r="D412" s="229" t="s">
        <v>128</v>
      </c>
      <c r="E412" s="40"/>
      <c r="F412" s="230" t="s">
        <v>587</v>
      </c>
      <c r="G412" s="40"/>
      <c r="H412" s="40"/>
      <c r="I412" s="231"/>
      <c r="J412" s="40"/>
      <c r="K412" s="40"/>
      <c r="L412" s="44"/>
      <c r="M412" s="232"/>
      <c r="N412" s="233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128</v>
      </c>
      <c r="AU412" s="17" t="s">
        <v>83</v>
      </c>
    </row>
    <row r="413" s="2" customFormat="1">
      <c r="A413" s="38"/>
      <c r="B413" s="39"/>
      <c r="C413" s="40"/>
      <c r="D413" s="234" t="s">
        <v>130</v>
      </c>
      <c r="E413" s="40"/>
      <c r="F413" s="235" t="s">
        <v>588</v>
      </c>
      <c r="G413" s="40"/>
      <c r="H413" s="40"/>
      <c r="I413" s="231"/>
      <c r="J413" s="40"/>
      <c r="K413" s="40"/>
      <c r="L413" s="44"/>
      <c r="M413" s="232"/>
      <c r="N413" s="233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130</v>
      </c>
      <c r="AU413" s="17" t="s">
        <v>83</v>
      </c>
    </row>
    <row r="414" s="2" customFormat="1" ht="16.5" customHeight="1">
      <c r="A414" s="38"/>
      <c r="B414" s="39"/>
      <c r="C414" s="215" t="s">
        <v>589</v>
      </c>
      <c r="D414" s="215" t="s">
        <v>122</v>
      </c>
      <c r="E414" s="216" t="s">
        <v>590</v>
      </c>
      <c r="F414" s="217" t="s">
        <v>591</v>
      </c>
      <c r="G414" s="218" t="s">
        <v>125</v>
      </c>
      <c r="H414" s="219">
        <v>736</v>
      </c>
      <c r="I414" s="220"/>
      <c r="J414" s="221">
        <f>ROUND(I414*H414,2)</f>
        <v>0</v>
      </c>
      <c r="K414" s="222"/>
      <c r="L414" s="44"/>
      <c r="M414" s="223" t="s">
        <v>1</v>
      </c>
      <c r="N414" s="224" t="s">
        <v>38</v>
      </c>
      <c r="O414" s="91"/>
      <c r="P414" s="225">
        <f>O414*H414</f>
        <v>0</v>
      </c>
      <c r="Q414" s="225">
        <v>0</v>
      </c>
      <c r="R414" s="225">
        <f>Q414*H414</f>
        <v>0</v>
      </c>
      <c r="S414" s="225">
        <v>0.126</v>
      </c>
      <c r="T414" s="226">
        <f>S414*H414</f>
        <v>92.736000000000004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7" t="s">
        <v>126</v>
      </c>
      <c r="AT414" s="227" t="s">
        <v>122</v>
      </c>
      <c r="AU414" s="227" t="s">
        <v>83</v>
      </c>
      <c r="AY414" s="17" t="s">
        <v>120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17" t="s">
        <v>81</v>
      </c>
      <c r="BK414" s="228">
        <f>ROUND(I414*H414,2)</f>
        <v>0</v>
      </c>
      <c r="BL414" s="17" t="s">
        <v>126</v>
      </c>
      <c r="BM414" s="227" t="s">
        <v>592</v>
      </c>
    </row>
    <row r="415" s="2" customFormat="1">
      <c r="A415" s="38"/>
      <c r="B415" s="39"/>
      <c r="C415" s="40"/>
      <c r="D415" s="229" t="s">
        <v>128</v>
      </c>
      <c r="E415" s="40"/>
      <c r="F415" s="230" t="s">
        <v>593</v>
      </c>
      <c r="G415" s="40"/>
      <c r="H415" s="40"/>
      <c r="I415" s="231"/>
      <c r="J415" s="40"/>
      <c r="K415" s="40"/>
      <c r="L415" s="44"/>
      <c r="M415" s="232"/>
      <c r="N415" s="233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128</v>
      </c>
      <c r="AU415" s="17" t="s">
        <v>83</v>
      </c>
    </row>
    <row r="416" s="2" customFormat="1">
      <c r="A416" s="38"/>
      <c r="B416" s="39"/>
      <c r="C416" s="40"/>
      <c r="D416" s="234" t="s">
        <v>130</v>
      </c>
      <c r="E416" s="40"/>
      <c r="F416" s="235" t="s">
        <v>594</v>
      </c>
      <c r="G416" s="40"/>
      <c r="H416" s="40"/>
      <c r="I416" s="231"/>
      <c r="J416" s="40"/>
      <c r="K416" s="40"/>
      <c r="L416" s="44"/>
      <c r="M416" s="232"/>
      <c r="N416" s="233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130</v>
      </c>
      <c r="AU416" s="17" t="s">
        <v>83</v>
      </c>
    </row>
    <row r="417" s="2" customFormat="1" ht="24.15" customHeight="1">
      <c r="A417" s="38"/>
      <c r="B417" s="39"/>
      <c r="C417" s="215" t="s">
        <v>595</v>
      </c>
      <c r="D417" s="215" t="s">
        <v>122</v>
      </c>
      <c r="E417" s="216" t="s">
        <v>596</v>
      </c>
      <c r="F417" s="217" t="s">
        <v>597</v>
      </c>
      <c r="G417" s="218" t="s">
        <v>290</v>
      </c>
      <c r="H417" s="219">
        <v>3</v>
      </c>
      <c r="I417" s="220"/>
      <c r="J417" s="221">
        <f>ROUND(I417*H417,2)</f>
        <v>0</v>
      </c>
      <c r="K417" s="222"/>
      <c r="L417" s="44"/>
      <c r="M417" s="223" t="s">
        <v>1</v>
      </c>
      <c r="N417" s="224" t="s">
        <v>38</v>
      </c>
      <c r="O417" s="91"/>
      <c r="P417" s="225">
        <f>O417*H417</f>
        <v>0</v>
      </c>
      <c r="Q417" s="225">
        <v>0</v>
      </c>
      <c r="R417" s="225">
        <f>Q417*H417</f>
        <v>0</v>
      </c>
      <c r="S417" s="225">
        <v>0.082000000000000003</v>
      </c>
      <c r="T417" s="226">
        <f>S417*H417</f>
        <v>0.246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7" t="s">
        <v>126</v>
      </c>
      <c r="AT417" s="227" t="s">
        <v>122</v>
      </c>
      <c r="AU417" s="227" t="s">
        <v>83</v>
      </c>
      <c r="AY417" s="17" t="s">
        <v>120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7" t="s">
        <v>81</v>
      </c>
      <c r="BK417" s="228">
        <f>ROUND(I417*H417,2)</f>
        <v>0</v>
      </c>
      <c r="BL417" s="17" t="s">
        <v>126</v>
      </c>
      <c r="BM417" s="227" t="s">
        <v>598</v>
      </c>
    </row>
    <row r="418" s="2" customFormat="1">
      <c r="A418" s="38"/>
      <c r="B418" s="39"/>
      <c r="C418" s="40"/>
      <c r="D418" s="229" t="s">
        <v>128</v>
      </c>
      <c r="E418" s="40"/>
      <c r="F418" s="230" t="s">
        <v>599</v>
      </c>
      <c r="G418" s="40"/>
      <c r="H418" s="40"/>
      <c r="I418" s="231"/>
      <c r="J418" s="40"/>
      <c r="K418" s="40"/>
      <c r="L418" s="44"/>
      <c r="M418" s="232"/>
      <c r="N418" s="233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128</v>
      </c>
      <c r="AU418" s="17" t="s">
        <v>83</v>
      </c>
    </row>
    <row r="419" s="2" customFormat="1">
      <c r="A419" s="38"/>
      <c r="B419" s="39"/>
      <c r="C419" s="40"/>
      <c r="D419" s="234" t="s">
        <v>130</v>
      </c>
      <c r="E419" s="40"/>
      <c r="F419" s="235" t="s">
        <v>600</v>
      </c>
      <c r="G419" s="40"/>
      <c r="H419" s="40"/>
      <c r="I419" s="231"/>
      <c r="J419" s="40"/>
      <c r="K419" s="40"/>
      <c r="L419" s="44"/>
      <c r="M419" s="232"/>
      <c r="N419" s="233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130</v>
      </c>
      <c r="AU419" s="17" t="s">
        <v>83</v>
      </c>
    </row>
    <row r="420" s="2" customFormat="1" ht="24.15" customHeight="1">
      <c r="A420" s="38"/>
      <c r="B420" s="39"/>
      <c r="C420" s="215" t="s">
        <v>601</v>
      </c>
      <c r="D420" s="215" t="s">
        <v>122</v>
      </c>
      <c r="E420" s="216" t="s">
        <v>602</v>
      </c>
      <c r="F420" s="217" t="s">
        <v>603</v>
      </c>
      <c r="G420" s="218" t="s">
        <v>290</v>
      </c>
      <c r="H420" s="219">
        <v>4</v>
      </c>
      <c r="I420" s="220"/>
      <c r="J420" s="221">
        <f>ROUND(I420*H420,2)</f>
        <v>0</v>
      </c>
      <c r="K420" s="222"/>
      <c r="L420" s="44"/>
      <c r="M420" s="223" t="s">
        <v>1</v>
      </c>
      <c r="N420" s="224" t="s">
        <v>38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0.0040000000000000001</v>
      </c>
      <c r="T420" s="226">
        <f>S420*H420</f>
        <v>0.016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126</v>
      </c>
      <c r="AT420" s="227" t="s">
        <v>122</v>
      </c>
      <c r="AU420" s="227" t="s">
        <v>83</v>
      </c>
      <c r="AY420" s="17" t="s">
        <v>120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81</v>
      </c>
      <c r="BK420" s="228">
        <f>ROUND(I420*H420,2)</f>
        <v>0</v>
      </c>
      <c r="BL420" s="17" t="s">
        <v>126</v>
      </c>
      <c r="BM420" s="227" t="s">
        <v>604</v>
      </c>
    </row>
    <row r="421" s="2" customFormat="1">
      <c r="A421" s="38"/>
      <c r="B421" s="39"/>
      <c r="C421" s="40"/>
      <c r="D421" s="229" t="s">
        <v>128</v>
      </c>
      <c r="E421" s="40"/>
      <c r="F421" s="230" t="s">
        <v>605</v>
      </c>
      <c r="G421" s="40"/>
      <c r="H421" s="40"/>
      <c r="I421" s="231"/>
      <c r="J421" s="40"/>
      <c r="K421" s="40"/>
      <c r="L421" s="44"/>
      <c r="M421" s="232"/>
      <c r="N421" s="233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128</v>
      </c>
      <c r="AU421" s="17" t="s">
        <v>83</v>
      </c>
    </row>
    <row r="422" s="2" customFormat="1">
      <c r="A422" s="38"/>
      <c r="B422" s="39"/>
      <c r="C422" s="40"/>
      <c r="D422" s="234" t="s">
        <v>130</v>
      </c>
      <c r="E422" s="40"/>
      <c r="F422" s="235" t="s">
        <v>606</v>
      </c>
      <c r="G422" s="40"/>
      <c r="H422" s="40"/>
      <c r="I422" s="231"/>
      <c r="J422" s="40"/>
      <c r="K422" s="40"/>
      <c r="L422" s="44"/>
      <c r="M422" s="232"/>
      <c r="N422" s="233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130</v>
      </c>
      <c r="AU422" s="17" t="s">
        <v>83</v>
      </c>
    </row>
    <row r="423" s="2" customFormat="1" ht="24.15" customHeight="1">
      <c r="A423" s="38"/>
      <c r="B423" s="39"/>
      <c r="C423" s="215" t="s">
        <v>607</v>
      </c>
      <c r="D423" s="215" t="s">
        <v>122</v>
      </c>
      <c r="E423" s="216" t="s">
        <v>608</v>
      </c>
      <c r="F423" s="217" t="s">
        <v>609</v>
      </c>
      <c r="G423" s="218" t="s">
        <v>125</v>
      </c>
      <c r="H423" s="219">
        <v>27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38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</v>
      </c>
      <c r="T423" s="22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126</v>
      </c>
      <c r="AT423" s="227" t="s">
        <v>122</v>
      </c>
      <c r="AU423" s="227" t="s">
        <v>83</v>
      </c>
      <c r="AY423" s="17" t="s">
        <v>120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81</v>
      </c>
      <c r="BK423" s="228">
        <f>ROUND(I423*H423,2)</f>
        <v>0</v>
      </c>
      <c r="BL423" s="17" t="s">
        <v>126</v>
      </c>
      <c r="BM423" s="227" t="s">
        <v>610</v>
      </c>
    </row>
    <row r="424" s="2" customFormat="1">
      <c r="A424" s="38"/>
      <c r="B424" s="39"/>
      <c r="C424" s="40"/>
      <c r="D424" s="229" t="s">
        <v>128</v>
      </c>
      <c r="E424" s="40"/>
      <c r="F424" s="230" t="s">
        <v>611</v>
      </c>
      <c r="G424" s="40"/>
      <c r="H424" s="40"/>
      <c r="I424" s="231"/>
      <c r="J424" s="40"/>
      <c r="K424" s="40"/>
      <c r="L424" s="44"/>
      <c r="M424" s="232"/>
      <c r="N424" s="233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128</v>
      </c>
      <c r="AU424" s="17" t="s">
        <v>83</v>
      </c>
    </row>
    <row r="425" s="2" customFormat="1">
      <c r="A425" s="38"/>
      <c r="B425" s="39"/>
      <c r="C425" s="40"/>
      <c r="D425" s="234" t="s">
        <v>130</v>
      </c>
      <c r="E425" s="40"/>
      <c r="F425" s="235" t="s">
        <v>612</v>
      </c>
      <c r="G425" s="40"/>
      <c r="H425" s="40"/>
      <c r="I425" s="231"/>
      <c r="J425" s="40"/>
      <c r="K425" s="40"/>
      <c r="L425" s="44"/>
      <c r="M425" s="232"/>
      <c r="N425" s="233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130</v>
      </c>
      <c r="AU425" s="17" t="s">
        <v>83</v>
      </c>
    </row>
    <row r="426" s="2" customFormat="1" ht="24.15" customHeight="1">
      <c r="A426" s="38"/>
      <c r="B426" s="39"/>
      <c r="C426" s="215" t="s">
        <v>613</v>
      </c>
      <c r="D426" s="215" t="s">
        <v>122</v>
      </c>
      <c r="E426" s="216" t="s">
        <v>614</v>
      </c>
      <c r="F426" s="217" t="s">
        <v>615</v>
      </c>
      <c r="G426" s="218" t="s">
        <v>125</v>
      </c>
      <c r="H426" s="219">
        <v>38</v>
      </c>
      <c r="I426" s="220"/>
      <c r="J426" s="221">
        <f>ROUND(I426*H426,2)</f>
        <v>0</v>
      </c>
      <c r="K426" s="222"/>
      <c r="L426" s="44"/>
      <c r="M426" s="223" t="s">
        <v>1</v>
      </c>
      <c r="N426" s="224" t="s">
        <v>38</v>
      </c>
      <c r="O426" s="91"/>
      <c r="P426" s="225">
        <f>O426*H426</f>
        <v>0</v>
      </c>
      <c r="Q426" s="225">
        <v>0</v>
      </c>
      <c r="R426" s="225">
        <f>Q426*H426</f>
        <v>0</v>
      </c>
      <c r="S426" s="225">
        <v>0</v>
      </c>
      <c r="T426" s="22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7" t="s">
        <v>126</v>
      </c>
      <c r="AT426" s="227" t="s">
        <v>122</v>
      </c>
      <c r="AU426" s="227" t="s">
        <v>83</v>
      </c>
      <c r="AY426" s="17" t="s">
        <v>120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81</v>
      </c>
      <c r="BK426" s="228">
        <f>ROUND(I426*H426,2)</f>
        <v>0</v>
      </c>
      <c r="BL426" s="17" t="s">
        <v>126</v>
      </c>
      <c r="BM426" s="227" t="s">
        <v>616</v>
      </c>
    </row>
    <row r="427" s="2" customFormat="1">
      <c r="A427" s="38"/>
      <c r="B427" s="39"/>
      <c r="C427" s="40"/>
      <c r="D427" s="229" t="s">
        <v>128</v>
      </c>
      <c r="E427" s="40"/>
      <c r="F427" s="230" t="s">
        <v>617</v>
      </c>
      <c r="G427" s="40"/>
      <c r="H427" s="40"/>
      <c r="I427" s="231"/>
      <c r="J427" s="40"/>
      <c r="K427" s="40"/>
      <c r="L427" s="44"/>
      <c r="M427" s="232"/>
      <c r="N427" s="233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128</v>
      </c>
      <c r="AU427" s="17" t="s">
        <v>83</v>
      </c>
    </row>
    <row r="428" s="2" customFormat="1">
      <c r="A428" s="38"/>
      <c r="B428" s="39"/>
      <c r="C428" s="40"/>
      <c r="D428" s="234" t="s">
        <v>130</v>
      </c>
      <c r="E428" s="40"/>
      <c r="F428" s="235" t="s">
        <v>618</v>
      </c>
      <c r="G428" s="40"/>
      <c r="H428" s="40"/>
      <c r="I428" s="231"/>
      <c r="J428" s="40"/>
      <c r="K428" s="40"/>
      <c r="L428" s="44"/>
      <c r="M428" s="232"/>
      <c r="N428" s="233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130</v>
      </c>
      <c r="AU428" s="17" t="s">
        <v>83</v>
      </c>
    </row>
    <row r="429" s="12" customFormat="1" ht="22.8" customHeight="1">
      <c r="A429" s="12"/>
      <c r="B429" s="199"/>
      <c r="C429" s="200"/>
      <c r="D429" s="201" t="s">
        <v>72</v>
      </c>
      <c r="E429" s="213" t="s">
        <v>619</v>
      </c>
      <c r="F429" s="213" t="s">
        <v>620</v>
      </c>
      <c r="G429" s="200"/>
      <c r="H429" s="200"/>
      <c r="I429" s="203"/>
      <c r="J429" s="214">
        <f>BK429</f>
        <v>0</v>
      </c>
      <c r="K429" s="200"/>
      <c r="L429" s="205"/>
      <c r="M429" s="206"/>
      <c r="N429" s="207"/>
      <c r="O429" s="207"/>
      <c r="P429" s="208">
        <f>SUM(P430:P452)</f>
        <v>0</v>
      </c>
      <c r="Q429" s="207"/>
      <c r="R429" s="208">
        <f>SUM(R430:R452)</f>
        <v>0</v>
      </c>
      <c r="S429" s="207"/>
      <c r="T429" s="209">
        <f>SUM(T430:T452)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0" t="s">
        <v>81</v>
      </c>
      <c r="AT429" s="211" t="s">
        <v>72</v>
      </c>
      <c r="AU429" s="211" t="s">
        <v>81</v>
      </c>
      <c r="AY429" s="210" t="s">
        <v>120</v>
      </c>
      <c r="BK429" s="212">
        <f>SUM(BK430:BK452)</f>
        <v>0</v>
      </c>
    </row>
    <row r="430" s="2" customFormat="1" ht="21.75" customHeight="1">
      <c r="A430" s="38"/>
      <c r="B430" s="39"/>
      <c r="C430" s="215" t="s">
        <v>621</v>
      </c>
      <c r="D430" s="215" t="s">
        <v>122</v>
      </c>
      <c r="E430" s="216" t="s">
        <v>622</v>
      </c>
      <c r="F430" s="217" t="s">
        <v>623</v>
      </c>
      <c r="G430" s="218" t="s">
        <v>210</v>
      </c>
      <c r="H430" s="219">
        <v>526.18799999999999</v>
      </c>
      <c r="I430" s="220"/>
      <c r="J430" s="221">
        <f>ROUND(I430*H430,2)</f>
        <v>0</v>
      </c>
      <c r="K430" s="222"/>
      <c r="L430" s="44"/>
      <c r="M430" s="223" t="s">
        <v>1</v>
      </c>
      <c r="N430" s="224" t="s">
        <v>38</v>
      </c>
      <c r="O430" s="91"/>
      <c r="P430" s="225">
        <f>O430*H430</f>
        <v>0</v>
      </c>
      <c r="Q430" s="225">
        <v>0</v>
      </c>
      <c r="R430" s="225">
        <f>Q430*H430</f>
        <v>0</v>
      </c>
      <c r="S430" s="225">
        <v>0</v>
      </c>
      <c r="T430" s="22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7" t="s">
        <v>126</v>
      </c>
      <c r="AT430" s="227" t="s">
        <v>122</v>
      </c>
      <c r="AU430" s="227" t="s">
        <v>83</v>
      </c>
      <c r="AY430" s="17" t="s">
        <v>120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7" t="s">
        <v>81</v>
      </c>
      <c r="BK430" s="228">
        <f>ROUND(I430*H430,2)</f>
        <v>0</v>
      </c>
      <c r="BL430" s="17" t="s">
        <v>126</v>
      </c>
      <c r="BM430" s="227" t="s">
        <v>624</v>
      </c>
    </row>
    <row r="431" s="2" customFormat="1">
      <c r="A431" s="38"/>
      <c r="B431" s="39"/>
      <c r="C431" s="40"/>
      <c r="D431" s="229" t="s">
        <v>128</v>
      </c>
      <c r="E431" s="40"/>
      <c r="F431" s="230" t="s">
        <v>625</v>
      </c>
      <c r="G431" s="40"/>
      <c r="H431" s="40"/>
      <c r="I431" s="231"/>
      <c r="J431" s="40"/>
      <c r="K431" s="40"/>
      <c r="L431" s="44"/>
      <c r="M431" s="232"/>
      <c r="N431" s="233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128</v>
      </c>
      <c r="AU431" s="17" t="s">
        <v>83</v>
      </c>
    </row>
    <row r="432" s="2" customFormat="1">
      <c r="A432" s="38"/>
      <c r="B432" s="39"/>
      <c r="C432" s="40"/>
      <c r="D432" s="234" t="s">
        <v>130</v>
      </c>
      <c r="E432" s="40"/>
      <c r="F432" s="235" t="s">
        <v>626</v>
      </c>
      <c r="G432" s="40"/>
      <c r="H432" s="40"/>
      <c r="I432" s="231"/>
      <c r="J432" s="40"/>
      <c r="K432" s="40"/>
      <c r="L432" s="44"/>
      <c r="M432" s="232"/>
      <c r="N432" s="233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130</v>
      </c>
      <c r="AU432" s="17" t="s">
        <v>83</v>
      </c>
    </row>
    <row r="433" s="2" customFormat="1" ht="24.15" customHeight="1">
      <c r="A433" s="38"/>
      <c r="B433" s="39"/>
      <c r="C433" s="215" t="s">
        <v>627</v>
      </c>
      <c r="D433" s="215" t="s">
        <v>122</v>
      </c>
      <c r="E433" s="216" t="s">
        <v>628</v>
      </c>
      <c r="F433" s="217" t="s">
        <v>629</v>
      </c>
      <c r="G433" s="218" t="s">
        <v>210</v>
      </c>
      <c r="H433" s="219">
        <v>9997.5720000000001</v>
      </c>
      <c r="I433" s="220"/>
      <c r="J433" s="221">
        <f>ROUND(I433*H433,2)</f>
        <v>0</v>
      </c>
      <c r="K433" s="222"/>
      <c r="L433" s="44"/>
      <c r="M433" s="223" t="s">
        <v>1</v>
      </c>
      <c r="N433" s="224" t="s">
        <v>38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</v>
      </c>
      <c r="T433" s="22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126</v>
      </c>
      <c r="AT433" s="227" t="s">
        <v>122</v>
      </c>
      <c r="AU433" s="227" t="s">
        <v>83</v>
      </c>
      <c r="AY433" s="17" t="s">
        <v>120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81</v>
      </c>
      <c r="BK433" s="228">
        <f>ROUND(I433*H433,2)</f>
        <v>0</v>
      </c>
      <c r="BL433" s="17" t="s">
        <v>126</v>
      </c>
      <c r="BM433" s="227" t="s">
        <v>630</v>
      </c>
    </row>
    <row r="434" s="2" customFormat="1">
      <c r="A434" s="38"/>
      <c r="B434" s="39"/>
      <c r="C434" s="40"/>
      <c r="D434" s="229" t="s">
        <v>128</v>
      </c>
      <c r="E434" s="40"/>
      <c r="F434" s="230" t="s">
        <v>631</v>
      </c>
      <c r="G434" s="40"/>
      <c r="H434" s="40"/>
      <c r="I434" s="231"/>
      <c r="J434" s="40"/>
      <c r="K434" s="40"/>
      <c r="L434" s="44"/>
      <c r="M434" s="232"/>
      <c r="N434" s="233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128</v>
      </c>
      <c r="AU434" s="17" t="s">
        <v>83</v>
      </c>
    </row>
    <row r="435" s="2" customFormat="1">
      <c r="A435" s="38"/>
      <c r="B435" s="39"/>
      <c r="C435" s="40"/>
      <c r="D435" s="234" t="s">
        <v>130</v>
      </c>
      <c r="E435" s="40"/>
      <c r="F435" s="235" t="s">
        <v>632</v>
      </c>
      <c r="G435" s="40"/>
      <c r="H435" s="40"/>
      <c r="I435" s="231"/>
      <c r="J435" s="40"/>
      <c r="K435" s="40"/>
      <c r="L435" s="44"/>
      <c r="M435" s="232"/>
      <c r="N435" s="233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130</v>
      </c>
      <c r="AU435" s="17" t="s">
        <v>83</v>
      </c>
    </row>
    <row r="436" s="13" customFormat="1">
      <c r="A436" s="13"/>
      <c r="B436" s="236"/>
      <c r="C436" s="237"/>
      <c r="D436" s="229" t="s">
        <v>132</v>
      </c>
      <c r="E436" s="237"/>
      <c r="F436" s="239" t="s">
        <v>633</v>
      </c>
      <c r="G436" s="237"/>
      <c r="H436" s="240">
        <v>9997.5720000000001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132</v>
      </c>
      <c r="AU436" s="246" t="s">
        <v>83</v>
      </c>
      <c r="AV436" s="13" t="s">
        <v>83</v>
      </c>
      <c r="AW436" s="13" t="s">
        <v>4</v>
      </c>
      <c r="AX436" s="13" t="s">
        <v>81</v>
      </c>
      <c r="AY436" s="246" t="s">
        <v>120</v>
      </c>
    </row>
    <row r="437" s="2" customFormat="1" ht="21.75" customHeight="1">
      <c r="A437" s="38"/>
      <c r="B437" s="39"/>
      <c r="C437" s="215" t="s">
        <v>634</v>
      </c>
      <c r="D437" s="215" t="s">
        <v>122</v>
      </c>
      <c r="E437" s="216" t="s">
        <v>635</v>
      </c>
      <c r="F437" s="217" t="s">
        <v>636</v>
      </c>
      <c r="G437" s="218" t="s">
        <v>210</v>
      </c>
      <c r="H437" s="219">
        <v>5.1200000000000001</v>
      </c>
      <c r="I437" s="220"/>
      <c r="J437" s="221">
        <f>ROUND(I437*H437,2)</f>
        <v>0</v>
      </c>
      <c r="K437" s="222"/>
      <c r="L437" s="44"/>
      <c r="M437" s="223" t="s">
        <v>1</v>
      </c>
      <c r="N437" s="224" t="s">
        <v>38</v>
      </c>
      <c r="O437" s="91"/>
      <c r="P437" s="225">
        <f>O437*H437</f>
        <v>0</v>
      </c>
      <c r="Q437" s="225">
        <v>0</v>
      </c>
      <c r="R437" s="225">
        <f>Q437*H437</f>
        <v>0</v>
      </c>
      <c r="S437" s="225">
        <v>0</v>
      </c>
      <c r="T437" s="22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7" t="s">
        <v>126</v>
      </c>
      <c r="AT437" s="227" t="s">
        <v>122</v>
      </c>
      <c r="AU437" s="227" t="s">
        <v>83</v>
      </c>
      <c r="AY437" s="17" t="s">
        <v>120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7" t="s">
        <v>81</v>
      </c>
      <c r="BK437" s="228">
        <f>ROUND(I437*H437,2)</f>
        <v>0</v>
      </c>
      <c r="BL437" s="17" t="s">
        <v>126</v>
      </c>
      <c r="BM437" s="227" t="s">
        <v>637</v>
      </c>
    </row>
    <row r="438" s="2" customFormat="1">
      <c r="A438" s="38"/>
      <c r="B438" s="39"/>
      <c r="C438" s="40"/>
      <c r="D438" s="229" t="s">
        <v>128</v>
      </c>
      <c r="E438" s="40"/>
      <c r="F438" s="230" t="s">
        <v>638</v>
      </c>
      <c r="G438" s="40"/>
      <c r="H438" s="40"/>
      <c r="I438" s="231"/>
      <c r="J438" s="40"/>
      <c r="K438" s="40"/>
      <c r="L438" s="44"/>
      <c r="M438" s="232"/>
      <c r="N438" s="233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128</v>
      </c>
      <c r="AU438" s="17" t="s">
        <v>83</v>
      </c>
    </row>
    <row r="439" s="2" customFormat="1">
      <c r="A439" s="38"/>
      <c r="B439" s="39"/>
      <c r="C439" s="40"/>
      <c r="D439" s="234" t="s">
        <v>130</v>
      </c>
      <c r="E439" s="40"/>
      <c r="F439" s="235" t="s">
        <v>639</v>
      </c>
      <c r="G439" s="40"/>
      <c r="H439" s="40"/>
      <c r="I439" s="231"/>
      <c r="J439" s="40"/>
      <c r="K439" s="40"/>
      <c r="L439" s="44"/>
      <c r="M439" s="232"/>
      <c r="N439" s="233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130</v>
      </c>
      <c r="AU439" s="17" t="s">
        <v>83</v>
      </c>
    </row>
    <row r="440" s="2" customFormat="1" ht="24.15" customHeight="1">
      <c r="A440" s="38"/>
      <c r="B440" s="39"/>
      <c r="C440" s="215" t="s">
        <v>640</v>
      </c>
      <c r="D440" s="215" t="s">
        <v>122</v>
      </c>
      <c r="E440" s="216" t="s">
        <v>641</v>
      </c>
      <c r="F440" s="217" t="s">
        <v>642</v>
      </c>
      <c r="G440" s="218" t="s">
        <v>210</v>
      </c>
      <c r="H440" s="219">
        <v>97.280000000000001</v>
      </c>
      <c r="I440" s="220"/>
      <c r="J440" s="221">
        <f>ROUND(I440*H440,2)</f>
        <v>0</v>
      </c>
      <c r="K440" s="222"/>
      <c r="L440" s="44"/>
      <c r="M440" s="223" t="s">
        <v>1</v>
      </c>
      <c r="N440" s="224" t="s">
        <v>38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126</v>
      </c>
      <c r="AT440" s="227" t="s">
        <v>122</v>
      </c>
      <c r="AU440" s="227" t="s">
        <v>83</v>
      </c>
      <c r="AY440" s="17" t="s">
        <v>120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81</v>
      </c>
      <c r="BK440" s="228">
        <f>ROUND(I440*H440,2)</f>
        <v>0</v>
      </c>
      <c r="BL440" s="17" t="s">
        <v>126</v>
      </c>
      <c r="BM440" s="227" t="s">
        <v>643</v>
      </c>
    </row>
    <row r="441" s="2" customFormat="1">
      <c r="A441" s="38"/>
      <c r="B441" s="39"/>
      <c r="C441" s="40"/>
      <c r="D441" s="229" t="s">
        <v>128</v>
      </c>
      <c r="E441" s="40"/>
      <c r="F441" s="230" t="s">
        <v>631</v>
      </c>
      <c r="G441" s="40"/>
      <c r="H441" s="40"/>
      <c r="I441" s="231"/>
      <c r="J441" s="40"/>
      <c r="K441" s="40"/>
      <c r="L441" s="44"/>
      <c r="M441" s="232"/>
      <c r="N441" s="233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128</v>
      </c>
      <c r="AU441" s="17" t="s">
        <v>83</v>
      </c>
    </row>
    <row r="442" s="2" customFormat="1">
      <c r="A442" s="38"/>
      <c r="B442" s="39"/>
      <c r="C442" s="40"/>
      <c r="D442" s="234" t="s">
        <v>130</v>
      </c>
      <c r="E442" s="40"/>
      <c r="F442" s="235" t="s">
        <v>644</v>
      </c>
      <c r="G442" s="40"/>
      <c r="H442" s="40"/>
      <c r="I442" s="231"/>
      <c r="J442" s="40"/>
      <c r="K442" s="40"/>
      <c r="L442" s="44"/>
      <c r="M442" s="232"/>
      <c r="N442" s="233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130</v>
      </c>
      <c r="AU442" s="17" t="s">
        <v>83</v>
      </c>
    </row>
    <row r="443" s="13" customFormat="1">
      <c r="A443" s="13"/>
      <c r="B443" s="236"/>
      <c r="C443" s="237"/>
      <c r="D443" s="229" t="s">
        <v>132</v>
      </c>
      <c r="E443" s="237"/>
      <c r="F443" s="239" t="s">
        <v>645</v>
      </c>
      <c r="G443" s="237"/>
      <c r="H443" s="240">
        <v>97.280000000000001</v>
      </c>
      <c r="I443" s="241"/>
      <c r="J443" s="237"/>
      <c r="K443" s="237"/>
      <c r="L443" s="242"/>
      <c r="M443" s="243"/>
      <c r="N443" s="244"/>
      <c r="O443" s="244"/>
      <c r="P443" s="244"/>
      <c r="Q443" s="244"/>
      <c r="R443" s="244"/>
      <c r="S443" s="244"/>
      <c r="T443" s="24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6" t="s">
        <v>132</v>
      </c>
      <c r="AU443" s="246" t="s">
        <v>83</v>
      </c>
      <c r="AV443" s="13" t="s">
        <v>83</v>
      </c>
      <c r="AW443" s="13" t="s">
        <v>4</v>
      </c>
      <c r="AX443" s="13" t="s">
        <v>81</v>
      </c>
      <c r="AY443" s="246" t="s">
        <v>120</v>
      </c>
    </row>
    <row r="444" s="2" customFormat="1" ht="33" customHeight="1">
      <c r="A444" s="38"/>
      <c r="B444" s="39"/>
      <c r="C444" s="215" t="s">
        <v>646</v>
      </c>
      <c r="D444" s="215" t="s">
        <v>122</v>
      </c>
      <c r="E444" s="216" t="s">
        <v>647</v>
      </c>
      <c r="F444" s="217" t="s">
        <v>648</v>
      </c>
      <c r="G444" s="218" t="s">
        <v>210</v>
      </c>
      <c r="H444" s="219">
        <v>9.1080000000000005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38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126</v>
      </c>
      <c r="AT444" s="227" t="s">
        <v>122</v>
      </c>
      <c r="AU444" s="227" t="s">
        <v>83</v>
      </c>
      <c r="AY444" s="17" t="s">
        <v>120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81</v>
      </c>
      <c r="BK444" s="228">
        <f>ROUND(I444*H444,2)</f>
        <v>0</v>
      </c>
      <c r="BL444" s="17" t="s">
        <v>126</v>
      </c>
      <c r="BM444" s="227" t="s">
        <v>649</v>
      </c>
    </row>
    <row r="445" s="2" customFormat="1">
      <c r="A445" s="38"/>
      <c r="B445" s="39"/>
      <c r="C445" s="40"/>
      <c r="D445" s="229" t="s">
        <v>128</v>
      </c>
      <c r="E445" s="40"/>
      <c r="F445" s="230" t="s">
        <v>650</v>
      </c>
      <c r="G445" s="40"/>
      <c r="H445" s="40"/>
      <c r="I445" s="231"/>
      <c r="J445" s="40"/>
      <c r="K445" s="40"/>
      <c r="L445" s="44"/>
      <c r="M445" s="232"/>
      <c r="N445" s="233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128</v>
      </c>
      <c r="AU445" s="17" t="s">
        <v>83</v>
      </c>
    </row>
    <row r="446" s="2" customFormat="1">
      <c r="A446" s="38"/>
      <c r="B446" s="39"/>
      <c r="C446" s="40"/>
      <c r="D446" s="234" t="s">
        <v>130</v>
      </c>
      <c r="E446" s="40"/>
      <c r="F446" s="235" t="s">
        <v>651</v>
      </c>
      <c r="G446" s="40"/>
      <c r="H446" s="40"/>
      <c r="I446" s="231"/>
      <c r="J446" s="40"/>
      <c r="K446" s="40"/>
      <c r="L446" s="44"/>
      <c r="M446" s="232"/>
      <c r="N446" s="233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130</v>
      </c>
      <c r="AU446" s="17" t="s">
        <v>83</v>
      </c>
    </row>
    <row r="447" s="2" customFormat="1" ht="24.15" customHeight="1">
      <c r="A447" s="38"/>
      <c r="B447" s="39"/>
      <c r="C447" s="215" t="s">
        <v>652</v>
      </c>
      <c r="D447" s="215" t="s">
        <v>122</v>
      </c>
      <c r="E447" s="216" t="s">
        <v>653</v>
      </c>
      <c r="F447" s="217" t="s">
        <v>209</v>
      </c>
      <c r="G447" s="218" t="s">
        <v>210</v>
      </c>
      <c r="H447" s="219">
        <v>295.584</v>
      </c>
      <c r="I447" s="220"/>
      <c r="J447" s="221">
        <f>ROUND(I447*H447,2)</f>
        <v>0</v>
      </c>
      <c r="K447" s="222"/>
      <c r="L447" s="44"/>
      <c r="M447" s="223" t="s">
        <v>1</v>
      </c>
      <c r="N447" s="224" t="s">
        <v>38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</v>
      </c>
      <c r="T447" s="22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126</v>
      </c>
      <c r="AT447" s="227" t="s">
        <v>122</v>
      </c>
      <c r="AU447" s="227" t="s">
        <v>83</v>
      </c>
      <c r="AY447" s="17" t="s">
        <v>120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81</v>
      </c>
      <c r="BK447" s="228">
        <f>ROUND(I447*H447,2)</f>
        <v>0</v>
      </c>
      <c r="BL447" s="17" t="s">
        <v>126</v>
      </c>
      <c r="BM447" s="227" t="s">
        <v>654</v>
      </c>
    </row>
    <row r="448" s="2" customFormat="1">
      <c r="A448" s="38"/>
      <c r="B448" s="39"/>
      <c r="C448" s="40"/>
      <c r="D448" s="229" t="s">
        <v>128</v>
      </c>
      <c r="E448" s="40"/>
      <c r="F448" s="230" t="s">
        <v>212</v>
      </c>
      <c r="G448" s="40"/>
      <c r="H448" s="40"/>
      <c r="I448" s="231"/>
      <c r="J448" s="40"/>
      <c r="K448" s="40"/>
      <c r="L448" s="44"/>
      <c r="M448" s="232"/>
      <c r="N448" s="233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128</v>
      </c>
      <c r="AU448" s="17" t="s">
        <v>83</v>
      </c>
    </row>
    <row r="449" s="2" customFormat="1">
      <c r="A449" s="38"/>
      <c r="B449" s="39"/>
      <c r="C449" s="40"/>
      <c r="D449" s="234" t="s">
        <v>130</v>
      </c>
      <c r="E449" s="40"/>
      <c r="F449" s="235" t="s">
        <v>655</v>
      </c>
      <c r="G449" s="40"/>
      <c r="H449" s="40"/>
      <c r="I449" s="231"/>
      <c r="J449" s="40"/>
      <c r="K449" s="40"/>
      <c r="L449" s="44"/>
      <c r="M449" s="232"/>
      <c r="N449" s="233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130</v>
      </c>
      <c r="AU449" s="17" t="s">
        <v>83</v>
      </c>
    </row>
    <row r="450" s="2" customFormat="1" ht="33" customHeight="1">
      <c r="A450" s="38"/>
      <c r="B450" s="39"/>
      <c r="C450" s="215" t="s">
        <v>656</v>
      </c>
      <c r="D450" s="215" t="s">
        <v>122</v>
      </c>
      <c r="E450" s="216" t="s">
        <v>657</v>
      </c>
      <c r="F450" s="217" t="s">
        <v>658</v>
      </c>
      <c r="G450" s="218" t="s">
        <v>210</v>
      </c>
      <c r="H450" s="219">
        <v>0.88</v>
      </c>
      <c r="I450" s="220"/>
      <c r="J450" s="221">
        <f>ROUND(I450*H450,2)</f>
        <v>0</v>
      </c>
      <c r="K450" s="222"/>
      <c r="L450" s="44"/>
      <c r="M450" s="223" t="s">
        <v>1</v>
      </c>
      <c r="N450" s="224" t="s">
        <v>38</v>
      </c>
      <c r="O450" s="91"/>
      <c r="P450" s="225">
        <f>O450*H450</f>
        <v>0</v>
      </c>
      <c r="Q450" s="225">
        <v>0</v>
      </c>
      <c r="R450" s="225">
        <f>Q450*H450</f>
        <v>0</v>
      </c>
      <c r="S450" s="225">
        <v>0</v>
      </c>
      <c r="T450" s="22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126</v>
      </c>
      <c r="AT450" s="227" t="s">
        <v>122</v>
      </c>
      <c r="AU450" s="227" t="s">
        <v>83</v>
      </c>
      <c r="AY450" s="17" t="s">
        <v>120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81</v>
      </c>
      <c r="BK450" s="228">
        <f>ROUND(I450*H450,2)</f>
        <v>0</v>
      </c>
      <c r="BL450" s="17" t="s">
        <v>126</v>
      </c>
      <c r="BM450" s="227" t="s">
        <v>659</v>
      </c>
    </row>
    <row r="451" s="2" customFormat="1">
      <c r="A451" s="38"/>
      <c r="B451" s="39"/>
      <c r="C451" s="40"/>
      <c r="D451" s="229" t="s">
        <v>128</v>
      </c>
      <c r="E451" s="40"/>
      <c r="F451" s="230" t="s">
        <v>660</v>
      </c>
      <c r="G451" s="40"/>
      <c r="H451" s="40"/>
      <c r="I451" s="231"/>
      <c r="J451" s="40"/>
      <c r="K451" s="40"/>
      <c r="L451" s="44"/>
      <c r="M451" s="232"/>
      <c r="N451" s="233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128</v>
      </c>
      <c r="AU451" s="17" t="s">
        <v>83</v>
      </c>
    </row>
    <row r="452" s="2" customFormat="1">
      <c r="A452" s="38"/>
      <c r="B452" s="39"/>
      <c r="C452" s="40"/>
      <c r="D452" s="234" t="s">
        <v>130</v>
      </c>
      <c r="E452" s="40"/>
      <c r="F452" s="235" t="s">
        <v>661</v>
      </c>
      <c r="G452" s="40"/>
      <c r="H452" s="40"/>
      <c r="I452" s="231"/>
      <c r="J452" s="40"/>
      <c r="K452" s="40"/>
      <c r="L452" s="44"/>
      <c r="M452" s="232"/>
      <c r="N452" s="233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130</v>
      </c>
      <c r="AU452" s="17" t="s">
        <v>83</v>
      </c>
    </row>
    <row r="453" s="12" customFormat="1" ht="22.8" customHeight="1">
      <c r="A453" s="12"/>
      <c r="B453" s="199"/>
      <c r="C453" s="200"/>
      <c r="D453" s="201" t="s">
        <v>72</v>
      </c>
      <c r="E453" s="213" t="s">
        <v>662</v>
      </c>
      <c r="F453" s="213" t="s">
        <v>663</v>
      </c>
      <c r="G453" s="200"/>
      <c r="H453" s="200"/>
      <c r="I453" s="203"/>
      <c r="J453" s="214">
        <f>BK453</f>
        <v>0</v>
      </c>
      <c r="K453" s="200"/>
      <c r="L453" s="205"/>
      <c r="M453" s="206"/>
      <c r="N453" s="207"/>
      <c r="O453" s="207"/>
      <c r="P453" s="208">
        <f>SUM(P454:P456)</f>
        <v>0</v>
      </c>
      <c r="Q453" s="207"/>
      <c r="R453" s="208">
        <f>SUM(R454:R456)</f>
        <v>0</v>
      </c>
      <c r="S453" s="207"/>
      <c r="T453" s="209">
        <f>SUM(T454:T456)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0" t="s">
        <v>81</v>
      </c>
      <c r="AT453" s="211" t="s">
        <v>72</v>
      </c>
      <c r="AU453" s="211" t="s">
        <v>81</v>
      </c>
      <c r="AY453" s="210" t="s">
        <v>120</v>
      </c>
      <c r="BK453" s="212">
        <f>SUM(BK454:BK456)</f>
        <v>0</v>
      </c>
    </row>
    <row r="454" s="2" customFormat="1" ht="33" customHeight="1">
      <c r="A454" s="38"/>
      <c r="B454" s="39"/>
      <c r="C454" s="215" t="s">
        <v>664</v>
      </c>
      <c r="D454" s="215" t="s">
        <v>122</v>
      </c>
      <c r="E454" s="216" t="s">
        <v>665</v>
      </c>
      <c r="F454" s="217" t="s">
        <v>666</v>
      </c>
      <c r="G454" s="218" t="s">
        <v>210</v>
      </c>
      <c r="H454" s="219">
        <v>535.47500000000002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38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126</v>
      </c>
      <c r="AT454" s="227" t="s">
        <v>122</v>
      </c>
      <c r="AU454" s="227" t="s">
        <v>83</v>
      </c>
      <c r="AY454" s="17" t="s">
        <v>120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81</v>
      </c>
      <c r="BK454" s="228">
        <f>ROUND(I454*H454,2)</f>
        <v>0</v>
      </c>
      <c r="BL454" s="17" t="s">
        <v>126</v>
      </c>
      <c r="BM454" s="227" t="s">
        <v>667</v>
      </c>
    </row>
    <row r="455" s="2" customFormat="1">
      <c r="A455" s="38"/>
      <c r="B455" s="39"/>
      <c r="C455" s="40"/>
      <c r="D455" s="229" t="s">
        <v>128</v>
      </c>
      <c r="E455" s="40"/>
      <c r="F455" s="230" t="s">
        <v>668</v>
      </c>
      <c r="G455" s="40"/>
      <c r="H455" s="40"/>
      <c r="I455" s="231"/>
      <c r="J455" s="40"/>
      <c r="K455" s="40"/>
      <c r="L455" s="44"/>
      <c r="M455" s="232"/>
      <c r="N455" s="233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128</v>
      </c>
      <c r="AU455" s="17" t="s">
        <v>83</v>
      </c>
    </row>
    <row r="456" s="2" customFormat="1">
      <c r="A456" s="38"/>
      <c r="B456" s="39"/>
      <c r="C456" s="40"/>
      <c r="D456" s="234" t="s">
        <v>130</v>
      </c>
      <c r="E456" s="40"/>
      <c r="F456" s="235" t="s">
        <v>669</v>
      </c>
      <c r="G456" s="40"/>
      <c r="H456" s="40"/>
      <c r="I456" s="231"/>
      <c r="J456" s="40"/>
      <c r="K456" s="40"/>
      <c r="L456" s="44"/>
      <c r="M456" s="232"/>
      <c r="N456" s="233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130</v>
      </c>
      <c r="AU456" s="17" t="s">
        <v>83</v>
      </c>
    </row>
    <row r="457" s="12" customFormat="1" ht="25.92" customHeight="1">
      <c r="A457" s="12"/>
      <c r="B457" s="199"/>
      <c r="C457" s="200"/>
      <c r="D457" s="201" t="s">
        <v>72</v>
      </c>
      <c r="E457" s="202" t="s">
        <v>670</v>
      </c>
      <c r="F457" s="202" t="s">
        <v>671</v>
      </c>
      <c r="G457" s="200"/>
      <c r="H457" s="200"/>
      <c r="I457" s="203"/>
      <c r="J457" s="204">
        <f>BK457</f>
        <v>0</v>
      </c>
      <c r="K457" s="200"/>
      <c r="L457" s="205"/>
      <c r="M457" s="206"/>
      <c r="N457" s="207"/>
      <c r="O457" s="207"/>
      <c r="P457" s="208">
        <f>P458+P478+P482</f>
        <v>0</v>
      </c>
      <c r="Q457" s="207"/>
      <c r="R457" s="208">
        <f>R458+R478+R482</f>
        <v>0</v>
      </c>
      <c r="S457" s="207"/>
      <c r="T457" s="209">
        <f>T458+T478+T482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0" t="s">
        <v>153</v>
      </c>
      <c r="AT457" s="211" t="s">
        <v>72</v>
      </c>
      <c r="AU457" s="211" t="s">
        <v>73</v>
      </c>
      <c r="AY457" s="210" t="s">
        <v>120</v>
      </c>
      <c r="BK457" s="212">
        <f>BK458+BK478+BK482</f>
        <v>0</v>
      </c>
    </row>
    <row r="458" s="12" customFormat="1" ht="22.8" customHeight="1">
      <c r="A458" s="12"/>
      <c r="B458" s="199"/>
      <c r="C458" s="200"/>
      <c r="D458" s="201" t="s">
        <v>72</v>
      </c>
      <c r="E458" s="213" t="s">
        <v>672</v>
      </c>
      <c r="F458" s="213" t="s">
        <v>673</v>
      </c>
      <c r="G458" s="200"/>
      <c r="H458" s="200"/>
      <c r="I458" s="203"/>
      <c r="J458" s="214">
        <f>BK458</f>
        <v>0</v>
      </c>
      <c r="K458" s="200"/>
      <c r="L458" s="205"/>
      <c r="M458" s="206"/>
      <c r="N458" s="207"/>
      <c r="O458" s="207"/>
      <c r="P458" s="208">
        <f>SUM(P459:P477)</f>
        <v>0</v>
      </c>
      <c r="Q458" s="207"/>
      <c r="R458" s="208">
        <f>SUM(R459:R477)</f>
        <v>0</v>
      </c>
      <c r="S458" s="207"/>
      <c r="T458" s="209">
        <f>SUM(T459:T477)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153</v>
      </c>
      <c r="AT458" s="211" t="s">
        <v>72</v>
      </c>
      <c r="AU458" s="211" t="s">
        <v>81</v>
      </c>
      <c r="AY458" s="210" t="s">
        <v>120</v>
      </c>
      <c r="BK458" s="212">
        <f>SUM(BK459:BK477)</f>
        <v>0</v>
      </c>
    </row>
    <row r="459" s="2" customFormat="1" ht="16.5" customHeight="1">
      <c r="A459" s="38"/>
      <c r="B459" s="39"/>
      <c r="C459" s="215" t="s">
        <v>674</v>
      </c>
      <c r="D459" s="215" t="s">
        <v>122</v>
      </c>
      <c r="E459" s="216" t="s">
        <v>675</v>
      </c>
      <c r="F459" s="217" t="s">
        <v>676</v>
      </c>
      <c r="G459" s="218" t="s">
        <v>677</v>
      </c>
      <c r="H459" s="219">
        <v>1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38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678</v>
      </c>
      <c r="AT459" s="227" t="s">
        <v>122</v>
      </c>
      <c r="AU459" s="227" t="s">
        <v>83</v>
      </c>
      <c r="AY459" s="17" t="s">
        <v>120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81</v>
      </c>
      <c r="BK459" s="228">
        <f>ROUND(I459*H459,2)</f>
        <v>0</v>
      </c>
      <c r="BL459" s="17" t="s">
        <v>678</v>
      </c>
      <c r="BM459" s="227" t="s">
        <v>679</v>
      </c>
    </row>
    <row r="460" s="2" customFormat="1">
      <c r="A460" s="38"/>
      <c r="B460" s="39"/>
      <c r="C460" s="40"/>
      <c r="D460" s="229" t="s">
        <v>128</v>
      </c>
      <c r="E460" s="40"/>
      <c r="F460" s="230" t="s">
        <v>676</v>
      </c>
      <c r="G460" s="40"/>
      <c r="H460" s="40"/>
      <c r="I460" s="231"/>
      <c r="J460" s="40"/>
      <c r="K460" s="40"/>
      <c r="L460" s="44"/>
      <c r="M460" s="232"/>
      <c r="N460" s="233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128</v>
      </c>
      <c r="AU460" s="17" t="s">
        <v>83</v>
      </c>
    </row>
    <row r="461" s="2" customFormat="1">
      <c r="A461" s="38"/>
      <c r="B461" s="39"/>
      <c r="C461" s="40"/>
      <c r="D461" s="234" t="s">
        <v>130</v>
      </c>
      <c r="E461" s="40"/>
      <c r="F461" s="235" t="s">
        <v>680</v>
      </c>
      <c r="G461" s="40"/>
      <c r="H461" s="40"/>
      <c r="I461" s="231"/>
      <c r="J461" s="40"/>
      <c r="K461" s="40"/>
      <c r="L461" s="44"/>
      <c r="M461" s="232"/>
      <c r="N461" s="233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130</v>
      </c>
      <c r="AU461" s="17" t="s">
        <v>83</v>
      </c>
    </row>
    <row r="462" s="13" customFormat="1">
      <c r="A462" s="13"/>
      <c r="B462" s="236"/>
      <c r="C462" s="237"/>
      <c r="D462" s="229" t="s">
        <v>132</v>
      </c>
      <c r="E462" s="238" t="s">
        <v>1</v>
      </c>
      <c r="F462" s="239" t="s">
        <v>681</v>
      </c>
      <c r="G462" s="237"/>
      <c r="H462" s="240">
        <v>1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6" t="s">
        <v>132</v>
      </c>
      <c r="AU462" s="246" t="s">
        <v>83</v>
      </c>
      <c r="AV462" s="13" t="s">
        <v>83</v>
      </c>
      <c r="AW462" s="13" t="s">
        <v>30</v>
      </c>
      <c r="AX462" s="13" t="s">
        <v>81</v>
      </c>
      <c r="AY462" s="246" t="s">
        <v>120</v>
      </c>
    </row>
    <row r="463" s="2" customFormat="1" ht="16.5" customHeight="1">
      <c r="A463" s="38"/>
      <c r="B463" s="39"/>
      <c r="C463" s="215" t="s">
        <v>682</v>
      </c>
      <c r="D463" s="215" t="s">
        <v>122</v>
      </c>
      <c r="E463" s="216" t="s">
        <v>683</v>
      </c>
      <c r="F463" s="217" t="s">
        <v>684</v>
      </c>
      <c r="G463" s="218" t="s">
        <v>677</v>
      </c>
      <c r="H463" s="219">
        <v>1</v>
      </c>
      <c r="I463" s="220"/>
      <c r="J463" s="221">
        <f>ROUND(I463*H463,2)</f>
        <v>0</v>
      </c>
      <c r="K463" s="222"/>
      <c r="L463" s="44"/>
      <c r="M463" s="223" t="s">
        <v>1</v>
      </c>
      <c r="N463" s="224" t="s">
        <v>38</v>
      </c>
      <c r="O463" s="91"/>
      <c r="P463" s="225">
        <f>O463*H463</f>
        <v>0</v>
      </c>
      <c r="Q463" s="225">
        <v>0</v>
      </c>
      <c r="R463" s="225">
        <f>Q463*H463</f>
        <v>0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678</v>
      </c>
      <c r="AT463" s="227" t="s">
        <v>122</v>
      </c>
      <c r="AU463" s="227" t="s">
        <v>83</v>
      </c>
      <c r="AY463" s="17" t="s">
        <v>120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81</v>
      </c>
      <c r="BK463" s="228">
        <f>ROUND(I463*H463,2)</f>
        <v>0</v>
      </c>
      <c r="BL463" s="17" t="s">
        <v>678</v>
      </c>
      <c r="BM463" s="227" t="s">
        <v>685</v>
      </c>
    </row>
    <row r="464" s="2" customFormat="1">
      <c r="A464" s="38"/>
      <c r="B464" s="39"/>
      <c r="C464" s="40"/>
      <c r="D464" s="229" t="s">
        <v>128</v>
      </c>
      <c r="E464" s="40"/>
      <c r="F464" s="230" t="s">
        <v>684</v>
      </c>
      <c r="G464" s="40"/>
      <c r="H464" s="40"/>
      <c r="I464" s="231"/>
      <c r="J464" s="40"/>
      <c r="K464" s="40"/>
      <c r="L464" s="44"/>
      <c r="M464" s="232"/>
      <c r="N464" s="233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128</v>
      </c>
      <c r="AU464" s="17" t="s">
        <v>83</v>
      </c>
    </row>
    <row r="465" s="2" customFormat="1">
      <c r="A465" s="38"/>
      <c r="B465" s="39"/>
      <c r="C465" s="40"/>
      <c r="D465" s="234" t="s">
        <v>130</v>
      </c>
      <c r="E465" s="40"/>
      <c r="F465" s="235" t="s">
        <v>686</v>
      </c>
      <c r="G465" s="40"/>
      <c r="H465" s="40"/>
      <c r="I465" s="231"/>
      <c r="J465" s="40"/>
      <c r="K465" s="40"/>
      <c r="L465" s="44"/>
      <c r="M465" s="232"/>
      <c r="N465" s="233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130</v>
      </c>
      <c r="AU465" s="17" t="s">
        <v>83</v>
      </c>
    </row>
    <row r="466" s="13" customFormat="1">
      <c r="A466" s="13"/>
      <c r="B466" s="236"/>
      <c r="C466" s="237"/>
      <c r="D466" s="229" t="s">
        <v>132</v>
      </c>
      <c r="E466" s="238" t="s">
        <v>1</v>
      </c>
      <c r="F466" s="239" t="s">
        <v>687</v>
      </c>
      <c r="G466" s="237"/>
      <c r="H466" s="240">
        <v>1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6" t="s">
        <v>132</v>
      </c>
      <c r="AU466" s="246" t="s">
        <v>83</v>
      </c>
      <c r="AV466" s="13" t="s">
        <v>83</v>
      </c>
      <c r="AW466" s="13" t="s">
        <v>30</v>
      </c>
      <c r="AX466" s="13" t="s">
        <v>81</v>
      </c>
      <c r="AY466" s="246" t="s">
        <v>120</v>
      </c>
    </row>
    <row r="467" s="2" customFormat="1" ht="16.5" customHeight="1">
      <c r="A467" s="38"/>
      <c r="B467" s="39"/>
      <c r="C467" s="215" t="s">
        <v>688</v>
      </c>
      <c r="D467" s="215" t="s">
        <v>122</v>
      </c>
      <c r="E467" s="216" t="s">
        <v>689</v>
      </c>
      <c r="F467" s="217" t="s">
        <v>690</v>
      </c>
      <c r="G467" s="218" t="s">
        <v>677</v>
      </c>
      <c r="H467" s="219">
        <v>1</v>
      </c>
      <c r="I467" s="220"/>
      <c r="J467" s="221">
        <f>ROUND(I467*H467,2)</f>
        <v>0</v>
      </c>
      <c r="K467" s="222"/>
      <c r="L467" s="44"/>
      <c r="M467" s="223" t="s">
        <v>1</v>
      </c>
      <c r="N467" s="224" t="s">
        <v>38</v>
      </c>
      <c r="O467" s="91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678</v>
      </c>
      <c r="AT467" s="227" t="s">
        <v>122</v>
      </c>
      <c r="AU467" s="227" t="s">
        <v>83</v>
      </c>
      <c r="AY467" s="17" t="s">
        <v>120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81</v>
      </c>
      <c r="BK467" s="228">
        <f>ROUND(I467*H467,2)</f>
        <v>0</v>
      </c>
      <c r="BL467" s="17" t="s">
        <v>678</v>
      </c>
      <c r="BM467" s="227" t="s">
        <v>691</v>
      </c>
    </row>
    <row r="468" s="2" customFormat="1">
      <c r="A468" s="38"/>
      <c r="B468" s="39"/>
      <c r="C468" s="40"/>
      <c r="D468" s="229" t="s">
        <v>128</v>
      </c>
      <c r="E468" s="40"/>
      <c r="F468" s="230" t="s">
        <v>690</v>
      </c>
      <c r="G468" s="40"/>
      <c r="H468" s="40"/>
      <c r="I468" s="231"/>
      <c r="J468" s="40"/>
      <c r="K468" s="40"/>
      <c r="L468" s="44"/>
      <c r="M468" s="232"/>
      <c r="N468" s="233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128</v>
      </c>
      <c r="AU468" s="17" t="s">
        <v>83</v>
      </c>
    </row>
    <row r="469" s="2" customFormat="1">
      <c r="A469" s="38"/>
      <c r="B469" s="39"/>
      <c r="C469" s="40"/>
      <c r="D469" s="234" t="s">
        <v>130</v>
      </c>
      <c r="E469" s="40"/>
      <c r="F469" s="235" t="s">
        <v>692</v>
      </c>
      <c r="G469" s="40"/>
      <c r="H469" s="40"/>
      <c r="I469" s="231"/>
      <c r="J469" s="40"/>
      <c r="K469" s="40"/>
      <c r="L469" s="44"/>
      <c r="M469" s="232"/>
      <c r="N469" s="233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130</v>
      </c>
      <c r="AU469" s="17" t="s">
        <v>83</v>
      </c>
    </row>
    <row r="470" s="2" customFormat="1" ht="16.5" customHeight="1">
      <c r="A470" s="38"/>
      <c r="B470" s="39"/>
      <c r="C470" s="215" t="s">
        <v>693</v>
      </c>
      <c r="D470" s="215" t="s">
        <v>122</v>
      </c>
      <c r="E470" s="216" t="s">
        <v>694</v>
      </c>
      <c r="F470" s="217" t="s">
        <v>695</v>
      </c>
      <c r="G470" s="218" t="s">
        <v>677</v>
      </c>
      <c r="H470" s="219">
        <v>1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38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678</v>
      </c>
      <c r="AT470" s="227" t="s">
        <v>122</v>
      </c>
      <c r="AU470" s="227" t="s">
        <v>83</v>
      </c>
      <c r="AY470" s="17" t="s">
        <v>120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81</v>
      </c>
      <c r="BK470" s="228">
        <f>ROUND(I470*H470,2)</f>
        <v>0</v>
      </c>
      <c r="BL470" s="17" t="s">
        <v>678</v>
      </c>
      <c r="BM470" s="227" t="s">
        <v>696</v>
      </c>
    </row>
    <row r="471" s="2" customFormat="1">
      <c r="A471" s="38"/>
      <c r="B471" s="39"/>
      <c r="C471" s="40"/>
      <c r="D471" s="229" t="s">
        <v>128</v>
      </c>
      <c r="E471" s="40"/>
      <c r="F471" s="230" t="s">
        <v>695</v>
      </c>
      <c r="G471" s="40"/>
      <c r="H471" s="40"/>
      <c r="I471" s="231"/>
      <c r="J471" s="40"/>
      <c r="K471" s="40"/>
      <c r="L471" s="44"/>
      <c r="M471" s="232"/>
      <c r="N471" s="233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128</v>
      </c>
      <c r="AU471" s="17" t="s">
        <v>83</v>
      </c>
    </row>
    <row r="472" s="2" customFormat="1">
      <c r="A472" s="38"/>
      <c r="B472" s="39"/>
      <c r="C472" s="40"/>
      <c r="D472" s="234" t="s">
        <v>130</v>
      </c>
      <c r="E472" s="40"/>
      <c r="F472" s="235" t="s">
        <v>697</v>
      </c>
      <c r="G472" s="40"/>
      <c r="H472" s="40"/>
      <c r="I472" s="231"/>
      <c r="J472" s="40"/>
      <c r="K472" s="40"/>
      <c r="L472" s="44"/>
      <c r="M472" s="232"/>
      <c r="N472" s="233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130</v>
      </c>
      <c r="AU472" s="17" t="s">
        <v>83</v>
      </c>
    </row>
    <row r="473" s="13" customFormat="1">
      <c r="A473" s="13"/>
      <c r="B473" s="236"/>
      <c r="C473" s="237"/>
      <c r="D473" s="229" t="s">
        <v>132</v>
      </c>
      <c r="E473" s="238" t="s">
        <v>1</v>
      </c>
      <c r="F473" s="239" t="s">
        <v>698</v>
      </c>
      <c r="G473" s="237"/>
      <c r="H473" s="240">
        <v>1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6" t="s">
        <v>132</v>
      </c>
      <c r="AU473" s="246" t="s">
        <v>83</v>
      </c>
      <c r="AV473" s="13" t="s">
        <v>83</v>
      </c>
      <c r="AW473" s="13" t="s">
        <v>30</v>
      </c>
      <c r="AX473" s="13" t="s">
        <v>81</v>
      </c>
      <c r="AY473" s="246" t="s">
        <v>120</v>
      </c>
    </row>
    <row r="474" s="2" customFormat="1" ht="16.5" customHeight="1">
      <c r="A474" s="38"/>
      <c r="B474" s="39"/>
      <c r="C474" s="215" t="s">
        <v>699</v>
      </c>
      <c r="D474" s="215" t="s">
        <v>122</v>
      </c>
      <c r="E474" s="216" t="s">
        <v>700</v>
      </c>
      <c r="F474" s="217" t="s">
        <v>701</v>
      </c>
      <c r="G474" s="218" t="s">
        <v>81</v>
      </c>
      <c r="H474" s="219">
        <v>1</v>
      </c>
      <c r="I474" s="220"/>
      <c r="J474" s="221">
        <f>ROUND(I474*H474,2)</f>
        <v>0</v>
      </c>
      <c r="K474" s="222"/>
      <c r="L474" s="44"/>
      <c r="M474" s="223" t="s">
        <v>1</v>
      </c>
      <c r="N474" s="224" t="s">
        <v>38</v>
      </c>
      <c r="O474" s="91"/>
      <c r="P474" s="225">
        <f>O474*H474</f>
        <v>0</v>
      </c>
      <c r="Q474" s="225">
        <v>0</v>
      </c>
      <c r="R474" s="225">
        <f>Q474*H474</f>
        <v>0</v>
      </c>
      <c r="S474" s="225">
        <v>0</v>
      </c>
      <c r="T474" s="22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678</v>
      </c>
      <c r="AT474" s="227" t="s">
        <v>122</v>
      </c>
      <c r="AU474" s="227" t="s">
        <v>83</v>
      </c>
      <c r="AY474" s="17" t="s">
        <v>120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81</v>
      </c>
      <c r="BK474" s="228">
        <f>ROUND(I474*H474,2)</f>
        <v>0</v>
      </c>
      <c r="BL474" s="17" t="s">
        <v>678</v>
      </c>
      <c r="BM474" s="227" t="s">
        <v>702</v>
      </c>
    </row>
    <row r="475" s="2" customFormat="1">
      <c r="A475" s="38"/>
      <c r="B475" s="39"/>
      <c r="C475" s="40"/>
      <c r="D475" s="229" t="s">
        <v>128</v>
      </c>
      <c r="E475" s="40"/>
      <c r="F475" s="230" t="s">
        <v>701</v>
      </c>
      <c r="G475" s="40"/>
      <c r="H475" s="40"/>
      <c r="I475" s="231"/>
      <c r="J475" s="40"/>
      <c r="K475" s="40"/>
      <c r="L475" s="44"/>
      <c r="M475" s="232"/>
      <c r="N475" s="233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128</v>
      </c>
      <c r="AU475" s="17" t="s">
        <v>83</v>
      </c>
    </row>
    <row r="476" s="2" customFormat="1">
      <c r="A476" s="38"/>
      <c r="B476" s="39"/>
      <c r="C476" s="40"/>
      <c r="D476" s="234" t="s">
        <v>130</v>
      </c>
      <c r="E476" s="40"/>
      <c r="F476" s="235" t="s">
        <v>703</v>
      </c>
      <c r="G476" s="40"/>
      <c r="H476" s="40"/>
      <c r="I476" s="231"/>
      <c r="J476" s="40"/>
      <c r="K476" s="40"/>
      <c r="L476" s="44"/>
      <c r="M476" s="232"/>
      <c r="N476" s="233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130</v>
      </c>
      <c r="AU476" s="17" t="s">
        <v>83</v>
      </c>
    </row>
    <row r="477" s="13" customFormat="1">
      <c r="A477" s="13"/>
      <c r="B477" s="236"/>
      <c r="C477" s="237"/>
      <c r="D477" s="229" t="s">
        <v>132</v>
      </c>
      <c r="E477" s="238" t="s">
        <v>1</v>
      </c>
      <c r="F477" s="239" t="s">
        <v>704</v>
      </c>
      <c r="G477" s="237"/>
      <c r="H477" s="240">
        <v>1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6" t="s">
        <v>132</v>
      </c>
      <c r="AU477" s="246" t="s">
        <v>83</v>
      </c>
      <c r="AV477" s="13" t="s">
        <v>83</v>
      </c>
      <c r="AW477" s="13" t="s">
        <v>30</v>
      </c>
      <c r="AX477" s="13" t="s">
        <v>81</v>
      </c>
      <c r="AY477" s="246" t="s">
        <v>120</v>
      </c>
    </row>
    <row r="478" s="12" customFormat="1" ht="22.8" customHeight="1">
      <c r="A478" s="12"/>
      <c r="B478" s="199"/>
      <c r="C478" s="200"/>
      <c r="D478" s="201" t="s">
        <v>72</v>
      </c>
      <c r="E478" s="213" t="s">
        <v>705</v>
      </c>
      <c r="F478" s="213" t="s">
        <v>706</v>
      </c>
      <c r="G478" s="200"/>
      <c r="H478" s="200"/>
      <c r="I478" s="203"/>
      <c r="J478" s="214">
        <f>BK478</f>
        <v>0</v>
      </c>
      <c r="K478" s="200"/>
      <c r="L478" s="205"/>
      <c r="M478" s="206"/>
      <c r="N478" s="207"/>
      <c r="O478" s="207"/>
      <c r="P478" s="208">
        <f>SUM(P479:P481)</f>
        <v>0</v>
      </c>
      <c r="Q478" s="207"/>
      <c r="R478" s="208">
        <f>SUM(R479:R481)</f>
        <v>0</v>
      </c>
      <c r="S478" s="207"/>
      <c r="T478" s="209">
        <f>SUM(T479:T481)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0" t="s">
        <v>153</v>
      </c>
      <c r="AT478" s="211" t="s">
        <v>72</v>
      </c>
      <c r="AU478" s="211" t="s">
        <v>81</v>
      </c>
      <c r="AY478" s="210" t="s">
        <v>120</v>
      </c>
      <c r="BK478" s="212">
        <f>SUM(BK479:BK481)</f>
        <v>0</v>
      </c>
    </row>
    <row r="479" s="2" customFormat="1" ht="16.5" customHeight="1">
      <c r="A479" s="38"/>
      <c r="B479" s="39"/>
      <c r="C479" s="215" t="s">
        <v>707</v>
      </c>
      <c r="D479" s="215" t="s">
        <v>122</v>
      </c>
      <c r="E479" s="216" t="s">
        <v>708</v>
      </c>
      <c r="F479" s="217" t="s">
        <v>706</v>
      </c>
      <c r="G479" s="218" t="s">
        <v>677</v>
      </c>
      <c r="H479" s="219">
        <v>1</v>
      </c>
      <c r="I479" s="220"/>
      <c r="J479" s="221">
        <f>ROUND(I479*H479,2)</f>
        <v>0</v>
      </c>
      <c r="K479" s="222"/>
      <c r="L479" s="44"/>
      <c r="M479" s="223" t="s">
        <v>1</v>
      </c>
      <c r="N479" s="224" t="s">
        <v>38</v>
      </c>
      <c r="O479" s="91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7" t="s">
        <v>678</v>
      </c>
      <c r="AT479" s="227" t="s">
        <v>122</v>
      </c>
      <c r="AU479" s="227" t="s">
        <v>83</v>
      </c>
      <c r="AY479" s="17" t="s">
        <v>120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81</v>
      </c>
      <c r="BK479" s="228">
        <f>ROUND(I479*H479,2)</f>
        <v>0</v>
      </c>
      <c r="BL479" s="17" t="s">
        <v>678</v>
      </c>
      <c r="BM479" s="227" t="s">
        <v>709</v>
      </c>
    </row>
    <row r="480" s="2" customFormat="1">
      <c r="A480" s="38"/>
      <c r="B480" s="39"/>
      <c r="C480" s="40"/>
      <c r="D480" s="229" t="s">
        <v>128</v>
      </c>
      <c r="E480" s="40"/>
      <c r="F480" s="230" t="s">
        <v>706</v>
      </c>
      <c r="G480" s="40"/>
      <c r="H480" s="40"/>
      <c r="I480" s="231"/>
      <c r="J480" s="40"/>
      <c r="K480" s="40"/>
      <c r="L480" s="44"/>
      <c r="M480" s="232"/>
      <c r="N480" s="233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128</v>
      </c>
      <c r="AU480" s="17" t="s">
        <v>83</v>
      </c>
    </row>
    <row r="481" s="2" customFormat="1">
      <c r="A481" s="38"/>
      <c r="B481" s="39"/>
      <c r="C481" s="40"/>
      <c r="D481" s="234" t="s">
        <v>130</v>
      </c>
      <c r="E481" s="40"/>
      <c r="F481" s="235" t="s">
        <v>710</v>
      </c>
      <c r="G481" s="40"/>
      <c r="H481" s="40"/>
      <c r="I481" s="231"/>
      <c r="J481" s="40"/>
      <c r="K481" s="40"/>
      <c r="L481" s="44"/>
      <c r="M481" s="232"/>
      <c r="N481" s="233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130</v>
      </c>
      <c r="AU481" s="17" t="s">
        <v>83</v>
      </c>
    </row>
    <row r="482" s="12" customFormat="1" ht="22.8" customHeight="1">
      <c r="A482" s="12"/>
      <c r="B482" s="199"/>
      <c r="C482" s="200"/>
      <c r="D482" s="201" t="s">
        <v>72</v>
      </c>
      <c r="E482" s="213" t="s">
        <v>711</v>
      </c>
      <c r="F482" s="213" t="s">
        <v>712</v>
      </c>
      <c r="G482" s="200"/>
      <c r="H482" s="200"/>
      <c r="I482" s="203"/>
      <c r="J482" s="214">
        <f>BK482</f>
        <v>0</v>
      </c>
      <c r="K482" s="200"/>
      <c r="L482" s="205"/>
      <c r="M482" s="206"/>
      <c r="N482" s="207"/>
      <c r="O482" s="207"/>
      <c r="P482" s="208">
        <f>SUM(P483:P486)</f>
        <v>0</v>
      </c>
      <c r="Q482" s="207"/>
      <c r="R482" s="208">
        <f>SUM(R483:R486)</f>
        <v>0</v>
      </c>
      <c r="S482" s="207"/>
      <c r="T482" s="209">
        <f>SUM(T483:T486)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0" t="s">
        <v>153</v>
      </c>
      <c r="AT482" s="211" t="s">
        <v>72</v>
      </c>
      <c r="AU482" s="211" t="s">
        <v>81</v>
      </c>
      <c r="AY482" s="210" t="s">
        <v>120</v>
      </c>
      <c r="BK482" s="212">
        <f>SUM(BK483:BK486)</f>
        <v>0</v>
      </c>
    </row>
    <row r="483" s="2" customFormat="1" ht="16.5" customHeight="1">
      <c r="A483" s="38"/>
      <c r="B483" s="39"/>
      <c r="C483" s="215" t="s">
        <v>713</v>
      </c>
      <c r="D483" s="215" t="s">
        <v>122</v>
      </c>
      <c r="E483" s="216" t="s">
        <v>714</v>
      </c>
      <c r="F483" s="217" t="s">
        <v>715</v>
      </c>
      <c r="G483" s="218" t="s">
        <v>81</v>
      </c>
      <c r="H483" s="219">
        <v>1</v>
      </c>
      <c r="I483" s="220"/>
      <c r="J483" s="221">
        <f>ROUND(I483*H483,2)</f>
        <v>0</v>
      </c>
      <c r="K483" s="222"/>
      <c r="L483" s="44"/>
      <c r="M483" s="223" t="s">
        <v>1</v>
      </c>
      <c r="N483" s="224" t="s">
        <v>38</v>
      </c>
      <c r="O483" s="91"/>
      <c r="P483" s="225">
        <f>O483*H483</f>
        <v>0</v>
      </c>
      <c r="Q483" s="225">
        <v>0</v>
      </c>
      <c r="R483" s="225">
        <f>Q483*H483</f>
        <v>0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678</v>
      </c>
      <c r="AT483" s="227" t="s">
        <v>122</v>
      </c>
      <c r="AU483" s="227" t="s">
        <v>83</v>
      </c>
      <c r="AY483" s="17" t="s">
        <v>120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81</v>
      </c>
      <c r="BK483" s="228">
        <f>ROUND(I483*H483,2)</f>
        <v>0</v>
      </c>
      <c r="BL483" s="17" t="s">
        <v>678</v>
      </c>
      <c r="BM483" s="227" t="s">
        <v>716</v>
      </c>
    </row>
    <row r="484" s="2" customFormat="1">
      <c r="A484" s="38"/>
      <c r="B484" s="39"/>
      <c r="C484" s="40"/>
      <c r="D484" s="229" t="s">
        <v>128</v>
      </c>
      <c r="E484" s="40"/>
      <c r="F484" s="230" t="s">
        <v>715</v>
      </c>
      <c r="G484" s="40"/>
      <c r="H484" s="40"/>
      <c r="I484" s="231"/>
      <c r="J484" s="40"/>
      <c r="K484" s="40"/>
      <c r="L484" s="44"/>
      <c r="M484" s="232"/>
      <c r="N484" s="233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128</v>
      </c>
      <c r="AU484" s="17" t="s">
        <v>83</v>
      </c>
    </row>
    <row r="485" s="2" customFormat="1">
      <c r="A485" s="38"/>
      <c r="B485" s="39"/>
      <c r="C485" s="40"/>
      <c r="D485" s="234" t="s">
        <v>130</v>
      </c>
      <c r="E485" s="40"/>
      <c r="F485" s="235" t="s">
        <v>717</v>
      </c>
      <c r="G485" s="40"/>
      <c r="H485" s="40"/>
      <c r="I485" s="231"/>
      <c r="J485" s="40"/>
      <c r="K485" s="40"/>
      <c r="L485" s="44"/>
      <c r="M485" s="232"/>
      <c r="N485" s="233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130</v>
      </c>
      <c r="AU485" s="17" t="s">
        <v>83</v>
      </c>
    </row>
    <row r="486" s="13" customFormat="1">
      <c r="A486" s="13"/>
      <c r="B486" s="236"/>
      <c r="C486" s="237"/>
      <c r="D486" s="229" t="s">
        <v>132</v>
      </c>
      <c r="E486" s="238" t="s">
        <v>1</v>
      </c>
      <c r="F486" s="239" t="s">
        <v>718</v>
      </c>
      <c r="G486" s="237"/>
      <c r="H486" s="240">
        <v>1</v>
      </c>
      <c r="I486" s="241"/>
      <c r="J486" s="237"/>
      <c r="K486" s="237"/>
      <c r="L486" s="242"/>
      <c r="M486" s="279"/>
      <c r="N486" s="280"/>
      <c r="O486" s="280"/>
      <c r="P486" s="280"/>
      <c r="Q486" s="280"/>
      <c r="R486" s="280"/>
      <c r="S486" s="280"/>
      <c r="T486" s="28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6" t="s">
        <v>132</v>
      </c>
      <c r="AU486" s="246" t="s">
        <v>83</v>
      </c>
      <c r="AV486" s="13" t="s">
        <v>83</v>
      </c>
      <c r="AW486" s="13" t="s">
        <v>30</v>
      </c>
      <c r="AX486" s="13" t="s">
        <v>81</v>
      </c>
      <c r="AY486" s="246" t="s">
        <v>120</v>
      </c>
    </row>
    <row r="487" s="2" customFormat="1" ht="6.96" customHeight="1">
      <c r="A487" s="38"/>
      <c r="B487" s="66"/>
      <c r="C487" s="67"/>
      <c r="D487" s="67"/>
      <c r="E487" s="67"/>
      <c r="F487" s="67"/>
      <c r="G487" s="67"/>
      <c r="H487" s="67"/>
      <c r="I487" s="67"/>
      <c r="J487" s="67"/>
      <c r="K487" s="67"/>
      <c r="L487" s="44"/>
      <c r="M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</row>
  </sheetData>
  <sheetProtection sheet="1" autoFilter="0" formatColumns="0" formatRows="0" objects="1" scenarios="1" spinCount="100000" saltValue="yJ/Xukk666qBWu84cSNcH3I5HgezBVVUvye7NzH6AURxLHKew0t4Q+XaDiFCYju7nyqRwCXj/gpkaRHq3ionPg==" hashValue="fUZq9oe2Bur0Uront+2oY19UdhqWs0EMARs64zDLqIAZfaQOuz0+FzdnZOAR1hgoraDbNiKlu+nFwFx/5xckqw==" algorithmName="SHA-512" password="CC35"/>
  <autoFilter ref="C128:K48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4" r:id="rId1" display="https://podminky.urs.cz/item/CS_URS_2022_01/113106161"/>
    <hyperlink ref="F139" r:id="rId2" display="https://podminky.urs.cz/item/CS_URS_2022_01/113106123"/>
    <hyperlink ref="F144" r:id="rId3" display="https://podminky.urs.cz/item/CS_URS_2022_01/113107322"/>
    <hyperlink ref="F147" r:id="rId4" display="https://podminky.urs.cz/item/CS_URS_2022_01/113107223"/>
    <hyperlink ref="F151" r:id="rId5" display="https://podminky.urs.cz/item/CS_URS_2022_01/113107131"/>
    <hyperlink ref="F155" r:id="rId6" display="https://podminky.urs.cz/item/CS_URS_2022_01/113107042"/>
    <hyperlink ref="F159" r:id="rId7" display="https://podminky.urs.cz/item/CS_URS_2022_01/113154333"/>
    <hyperlink ref="F167" r:id="rId8" display="https://podminky.urs.cz/item/CS_URS_2022_01/132251102"/>
    <hyperlink ref="F171" r:id="rId9" display="https://podminky.urs.cz/item/CS_URS_2022_01/132251253"/>
    <hyperlink ref="F175" r:id="rId10" display="https://podminky.urs.cz/item/CS_URS_2022_01/162751117"/>
    <hyperlink ref="F181" r:id="rId11" display="https://podminky.urs.cz/item/CS_URS_2022_01/162751119"/>
    <hyperlink ref="F185" r:id="rId12" display="https://podminky.urs.cz/item/CS_URS_2022_01/171201221"/>
    <hyperlink ref="F189" r:id="rId13" display="https://podminky.urs.cz/item/CS_URS_2022_01/175151201"/>
    <hyperlink ref="F200" r:id="rId14" display="https://podminky.urs.cz/item/CS_URS_2022_01/181152302"/>
    <hyperlink ref="F206" r:id="rId15" display="https://podminky.urs.cz/item/CS_URS_2022_01/181351003"/>
    <hyperlink ref="F213" r:id="rId16" display="https://podminky.urs.cz/item/CS_URS_2022_01/181411131"/>
    <hyperlink ref="F219" r:id="rId17" display="https://podminky.urs.cz/item/CS_URS_2022_01/181411132"/>
    <hyperlink ref="F225" r:id="rId18" display="https://podminky.urs.cz/item/CS_URS_2022_01/182351123"/>
    <hyperlink ref="F230" r:id="rId19" display="https://podminky.urs.cz/item/CS_URS_2022_01/359901111"/>
    <hyperlink ref="F235" r:id="rId20" display="https://podminky.urs.cz/item/CS_URS_2022_01/452112112"/>
    <hyperlink ref="F241" r:id="rId21" display="https://podminky.urs.cz/item/CS_URS_2022_01/564861111"/>
    <hyperlink ref="F248" r:id="rId22" display="https://podminky.urs.cz/item/CS_URS_2022_01/564910411"/>
    <hyperlink ref="F252" r:id="rId23" display="https://podminky.urs.cz/item/CS_URS_2022_01/566201111"/>
    <hyperlink ref="F259" r:id="rId24" display="https://podminky.urs.cz/item/CS_URS_2022_01/566301111"/>
    <hyperlink ref="F263" r:id="rId25" display="https://podminky.urs.cz/item/CS_URS_2022_01/567130115"/>
    <hyperlink ref="F267" r:id="rId26" display="https://podminky.urs.cz/item/CS_URS_2022_01/569903311"/>
    <hyperlink ref="F272" r:id="rId27" display="https://podminky.urs.cz/item/CS_URS_2022_01/569931132"/>
    <hyperlink ref="F276" r:id="rId28" display="https://podminky.urs.cz/item/CS_URS_2022_01/572141111"/>
    <hyperlink ref="F283" r:id="rId29" display="https://podminky.urs.cz/item/CS_URS_2022_01/573111115"/>
    <hyperlink ref="F290" r:id="rId30" display="https://podminky.urs.cz/item/CS_URS_2022_01/573231108"/>
    <hyperlink ref="F297" r:id="rId31" display="https://podminky.urs.cz/item/CS_URS_2022_01/577134111"/>
    <hyperlink ref="F304" r:id="rId32" display="https://podminky.urs.cz/item/CS_URS_2022_01/581124115"/>
    <hyperlink ref="F308" r:id="rId33" display="https://podminky.urs.cz/item/CS_URS_2022_01/591411111"/>
    <hyperlink ref="F312" r:id="rId34" display="https://podminky.urs.cz/item/CS_URS_2022_01/596211120"/>
    <hyperlink ref="F317" r:id="rId35" display="https://podminky.urs.cz/item/CS_URS_2022_01/890311811"/>
    <hyperlink ref="F321" r:id="rId36" display="https://podminky.urs.cz/item/CS_URS_2022_01/895941302"/>
    <hyperlink ref="F326" r:id="rId37" display="https://podminky.urs.cz/item/CS_URS_2022_01/895941323"/>
    <hyperlink ref="F331" r:id="rId38" display="https://podminky.urs.cz/item/CS_URS_2022_01/895941331"/>
    <hyperlink ref="F336" r:id="rId39" display="https://podminky.urs.cz/item/CS_URS_2022_01/899201211"/>
    <hyperlink ref="F339" r:id="rId40" display="https://podminky.urs.cz/item/CS_URS_2022_01/899203112"/>
    <hyperlink ref="F344" r:id="rId41" display="https://podminky.urs.cz/item/CS_URS_2022_01/899431111"/>
    <hyperlink ref="F348" r:id="rId42" display="https://podminky.urs.cz/item/CS_URS_2022_01/914111111"/>
    <hyperlink ref="F357" r:id="rId43" display="https://podminky.urs.cz/item/CS_URS_2022_01/914511112"/>
    <hyperlink ref="F364" r:id="rId44" display="https://podminky.urs.cz/item/CS_URS_2022_01/915211121"/>
    <hyperlink ref="F367" r:id="rId45" display="https://podminky.urs.cz/item/CS_URS_2022_01/915611111"/>
    <hyperlink ref="F370" r:id="rId46" display="https://podminky.urs.cz/item/CS_URS_2022_01/916131213"/>
    <hyperlink ref="F381" r:id="rId47" display="https://podminky.urs.cz/item/CS_URS_2022_01/916231213"/>
    <hyperlink ref="F387" r:id="rId48" display="https://podminky.urs.cz/item/CS_URS_2022_01/916991121"/>
    <hyperlink ref="F391" r:id="rId49" display="https://podminky.urs.cz/item/CS_URS_2022_01/919112222"/>
    <hyperlink ref="F394" r:id="rId50" display="https://podminky.urs.cz/item/CS_URS_2022_01/919122121"/>
    <hyperlink ref="F397" r:id="rId51" display="https://podminky.urs.cz/item/CS_URS_2022_01/919721221"/>
    <hyperlink ref="F401" r:id="rId52" display="https://podminky.urs.cz/item/CS_URS_2022_01/919735111"/>
    <hyperlink ref="F404" r:id="rId53" display="https://podminky.urs.cz/item/CS_URS_2022_01/919735123"/>
    <hyperlink ref="F407" r:id="rId54" display="https://podminky.urs.cz/item/CS_URS_2022_01/938902112"/>
    <hyperlink ref="F410" r:id="rId55" display="https://podminky.urs.cz/item/CS_URS_2022_01/938902421"/>
    <hyperlink ref="F413" r:id="rId56" display="https://podminky.urs.cz/item/CS_URS_2022_01/938908411"/>
    <hyperlink ref="F416" r:id="rId57" display="https://podminky.urs.cz/item/CS_URS_2022_01/938909611"/>
    <hyperlink ref="F419" r:id="rId58" display="https://podminky.urs.cz/item/CS_URS_2022_01/966006132"/>
    <hyperlink ref="F422" r:id="rId59" display="https://podminky.urs.cz/item/CS_URS_2022_01/966006211"/>
    <hyperlink ref="F425" r:id="rId60" display="https://podminky.urs.cz/item/CS_URS_2022_01/979054441"/>
    <hyperlink ref="F428" r:id="rId61" display="https://podminky.urs.cz/item/CS_URS_2022_01/979054451"/>
    <hyperlink ref="F432" r:id="rId62" display="https://podminky.urs.cz/item/CS_URS_2022_01/997221551"/>
    <hyperlink ref="F435" r:id="rId63" display="https://podminky.urs.cz/item/CS_URS_2022_01/997221559"/>
    <hyperlink ref="F439" r:id="rId64" display="https://podminky.urs.cz/item/CS_URS_2022_01/997221561"/>
    <hyperlink ref="F442" r:id="rId65" display="https://podminky.urs.cz/item/CS_URS_2022_01/997221569"/>
    <hyperlink ref="F446" r:id="rId66" display="https://podminky.urs.cz/item/CS_URS_2022_01/997221615"/>
    <hyperlink ref="F449" r:id="rId67" display="https://podminky.urs.cz/item/CS_URS_2022_01/997221655"/>
    <hyperlink ref="F452" r:id="rId68" display="https://podminky.urs.cz/item/CS_URS_2022_01/997221645"/>
    <hyperlink ref="F456" r:id="rId69" display="https://podminky.urs.cz/item/CS_URS_2022_01/998225111"/>
    <hyperlink ref="F461" r:id="rId70" display="https://podminky.urs.cz/item/CS_URS_2022_01/011503000"/>
    <hyperlink ref="F465" r:id="rId71" display="https://podminky.urs.cz/item/CS_URS_2022_01/011514000"/>
    <hyperlink ref="F469" r:id="rId72" display="https://podminky.urs.cz/item/CS_URS_2022_01/012203000"/>
    <hyperlink ref="F472" r:id="rId73" display="https://podminky.urs.cz/item/CS_URS_2022_01/012303000"/>
    <hyperlink ref="F476" r:id="rId74" display="https://podminky.urs.cz/item/CS_URS_2022_01/013254000"/>
    <hyperlink ref="F481" r:id="rId75" display="https://podminky.urs.cz/item/CS_URS_2022_01/030001000"/>
    <hyperlink ref="F485" r:id="rId76" display="https://podminky.urs.cz/item/CS_URS_2022_01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7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2022-05-02T13:08:12Z</dcterms:created>
  <dcterms:modified xsi:type="dcterms:W3CDTF">2022-05-02T13:08:15Z</dcterms:modified>
</cp:coreProperties>
</file>